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nali\Desktop\BACKUP\SONALI Backup\CSTEP\Grand challenge - BMGF\Working\Current\post 10 dec meeting\Website\Document updates\"/>
    </mc:Choice>
  </mc:AlternateContent>
  <bookViews>
    <workbookView xWindow="0" yWindow="0" windowWidth="23040" windowHeight="8811"/>
  </bookViews>
  <sheets>
    <sheet name="IIGI Monitoring" sheetId="5" r:id="rId1"/>
    <sheet name="Input Data " sheetId="6" r:id="rId2"/>
    <sheet name="Indicator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4" l="1"/>
  <c r="K30" i="4"/>
  <c r="K28" i="4"/>
  <c r="K26" i="4"/>
  <c r="K24" i="4"/>
  <c r="K22" i="4"/>
  <c r="K20" i="4"/>
  <c r="G32" i="4"/>
  <c r="G30" i="4"/>
  <c r="G28" i="4"/>
  <c r="G26" i="4"/>
  <c r="G24" i="4"/>
  <c r="G22" i="4"/>
  <c r="G20" i="4"/>
  <c r="C32" i="4"/>
  <c r="C30" i="4"/>
  <c r="C28" i="4"/>
  <c r="C26" i="4"/>
  <c r="C24" i="4"/>
  <c r="C22" i="4"/>
  <c r="K15" i="4"/>
  <c r="K13" i="4"/>
  <c r="K11" i="4"/>
  <c r="K9" i="4"/>
  <c r="K7" i="4"/>
  <c r="K5" i="4"/>
  <c r="G17" i="4"/>
  <c r="G15" i="4"/>
  <c r="G13" i="4"/>
  <c r="G11" i="4"/>
  <c r="G9" i="4"/>
  <c r="G7" i="4"/>
  <c r="G5" i="4"/>
  <c r="C17" i="4"/>
  <c r="C15" i="4"/>
  <c r="C13" i="4"/>
  <c r="C11" i="4"/>
  <c r="C9" i="4"/>
  <c r="C7" i="4"/>
  <c r="C5" i="4"/>
  <c r="C52" i="6" l="1"/>
  <c r="C54" i="6" s="1"/>
  <c r="C51" i="6"/>
  <c r="C53" i="6" s="1"/>
  <c r="H31" i="6"/>
  <c r="H30" i="6"/>
  <c r="H9" i="6"/>
  <c r="H8" i="6"/>
  <c r="C20" i="4" l="1"/>
  <c r="L32" i="4"/>
  <c r="L30" i="4"/>
  <c r="L28" i="4"/>
  <c r="L26" i="4"/>
  <c r="L24" i="4"/>
  <c r="L20" i="4"/>
  <c r="H32" i="4"/>
  <c r="H30" i="4"/>
  <c r="H28" i="4"/>
  <c r="H26" i="4"/>
  <c r="H24" i="4"/>
  <c r="H22" i="4"/>
  <c r="D30" i="4" l="1"/>
  <c r="D32" i="4"/>
  <c r="D28" i="4"/>
  <c r="D26" i="4"/>
  <c r="D24" i="4"/>
  <c r="D22" i="4"/>
  <c r="L15" i="4" l="1"/>
  <c r="L13" i="4"/>
  <c r="L11" i="4"/>
  <c r="L9" i="4"/>
  <c r="L7" i="4"/>
  <c r="L5" i="4"/>
  <c r="H13" i="4"/>
  <c r="H11" i="4"/>
  <c r="H9" i="4"/>
  <c r="H7" i="4"/>
  <c r="H5" i="4"/>
  <c r="D17" i="4"/>
  <c r="D15" i="4"/>
  <c r="D13" i="4"/>
  <c r="D11" i="4"/>
  <c r="D9" i="4"/>
  <c r="D7" i="4"/>
  <c r="D5" i="4"/>
  <c r="D20" i="4" l="1"/>
  <c r="M25" i="4" s="1"/>
  <c r="H17" i="4"/>
  <c r="H15" i="4"/>
  <c r="M10" i="4" s="1"/>
  <c r="H20" i="4" l="1"/>
  <c r="L22" i="4"/>
</calcChain>
</file>

<file path=xl/sharedStrings.xml><?xml version="1.0" encoding="utf-8"?>
<sst xmlns="http://schemas.openxmlformats.org/spreadsheetml/2006/main" count="257" uniqueCount="156">
  <si>
    <t>General</t>
  </si>
  <si>
    <t>Total male population in the city (no.)</t>
  </si>
  <si>
    <t>Total female population in the city (no.)</t>
  </si>
  <si>
    <t xml:space="preserve">Total no. of slum HHs in the city </t>
  </si>
  <si>
    <t xml:space="preserve">Total no. of transgender population in the city </t>
  </si>
  <si>
    <t>Total population the city (no.)</t>
  </si>
  <si>
    <t>150</t>
  </si>
  <si>
    <t>4</t>
  </si>
  <si>
    <t>45</t>
  </si>
  <si>
    <t>Water and Sanitation</t>
  </si>
  <si>
    <t xml:space="preserve">Total no. of HHs having toilets within premises </t>
  </si>
  <si>
    <t xml:space="preserve">Total no. of slum HHs having toilets within premises </t>
  </si>
  <si>
    <t>Total no. of toilets connected to complete sanitation system</t>
  </si>
  <si>
    <t>Total no. of toilets in the city</t>
  </si>
  <si>
    <t>Yes</t>
  </si>
  <si>
    <t>No</t>
  </si>
  <si>
    <t>567</t>
  </si>
  <si>
    <t>999</t>
  </si>
  <si>
    <t>1300</t>
  </si>
  <si>
    <t>Construction of PTs for different groups</t>
  </si>
  <si>
    <t xml:space="preserve"> PTs have separate entrances for men, women, transgender</t>
  </si>
  <si>
    <t xml:space="preserve"> PTs meet universal accessibility design standards</t>
  </si>
  <si>
    <t>Periodic quality checks/ audits at PTs</t>
  </si>
  <si>
    <t>Construction of CTs for different groups</t>
  </si>
  <si>
    <t xml:space="preserve"> CTs have separate entrances for men, women, transgender</t>
  </si>
  <si>
    <t xml:space="preserve"> CTs meet universal accessibility design standards</t>
  </si>
  <si>
    <t>Periodic quality checks/ audits at CTs</t>
  </si>
  <si>
    <t>No. of toilets for boys in schools</t>
  </si>
  <si>
    <t>No. of toilets for girls in schools</t>
  </si>
  <si>
    <t>School toilets have adequate and separate sanitation facilities for disabled</t>
  </si>
  <si>
    <t xml:space="preserve">Provision of gender disaggregated night shelter toilets </t>
  </si>
  <si>
    <t>Access to menstrual hygiene facilities in schools</t>
  </si>
  <si>
    <t>Total no. of WSH related complaints received per month</t>
  </si>
  <si>
    <t>Total no. of WSH complaints redressed  within the month</t>
  </si>
  <si>
    <t>21</t>
  </si>
  <si>
    <t>67</t>
  </si>
  <si>
    <t>32</t>
  </si>
  <si>
    <t>89</t>
  </si>
  <si>
    <t xml:space="preserve">   </t>
  </si>
  <si>
    <t>Access to toilets within premises at city level (in %)</t>
  </si>
  <si>
    <t>Benchmark: 100%</t>
  </si>
  <si>
    <t>Access to toilets within premises at slum level (in %)</t>
  </si>
  <si>
    <t>110</t>
  </si>
  <si>
    <t>Benchmark: Yes</t>
  </si>
  <si>
    <t>PTs having separate toilet blocks and entrance for men, women and transgender persons</t>
  </si>
  <si>
    <t>CTs having separate toilet blocks and entrance for men, women and transgender persons</t>
  </si>
  <si>
    <t xml:space="preserve">Total no. of homeless population in the city </t>
  </si>
  <si>
    <t>Total no. of Public Toilets (PTs) in the city</t>
  </si>
  <si>
    <t>Total no. of Community Toilets (CTs)  in the city</t>
  </si>
  <si>
    <t xml:space="preserve">Benchmark: Yes </t>
  </si>
  <si>
    <t xml:space="preserve">Provision of functional infrastructure &amp; resources at night shelter toilets </t>
  </si>
  <si>
    <t>Total no. of school going children</t>
  </si>
  <si>
    <t>Total no. of male school going children</t>
  </si>
  <si>
    <t>Total no. of female school going children</t>
  </si>
  <si>
    <t>Existing user seat ratio for boys</t>
  </si>
  <si>
    <t>1000</t>
  </si>
  <si>
    <t>600</t>
  </si>
  <si>
    <t>400</t>
  </si>
  <si>
    <t>Existing user seat ratio for girls</t>
  </si>
  <si>
    <t>User seat ratio for school going boys met as per SBM desired norms</t>
  </si>
  <si>
    <t>User seat ratio for school going girls met as per SBM desired norms</t>
  </si>
  <si>
    <t>Efficiency in redressal of complaints ( %)</t>
  </si>
  <si>
    <t>SCORE</t>
  </si>
  <si>
    <t>Total no. of literates</t>
  </si>
  <si>
    <t>Total no. of male literates</t>
  </si>
  <si>
    <t>Total no. of female literates</t>
  </si>
  <si>
    <t>Male literacy rate</t>
  </si>
  <si>
    <t>Female literacy rate</t>
  </si>
  <si>
    <t xml:space="preserve">Female literacy rate over male </t>
  </si>
  <si>
    <t>Total no. students enrolled in primary level of education</t>
  </si>
  <si>
    <t>Total no. of female students enrolled in primary level of education</t>
  </si>
  <si>
    <t>Total no. of male students enrolled in primary level of education</t>
  </si>
  <si>
    <t>Total no. of SC/ST/OBC/EBMC, etc. students enrolled in primary level of education</t>
  </si>
  <si>
    <t>61</t>
  </si>
  <si>
    <t>Total no. students enrolled in secondary level of education</t>
  </si>
  <si>
    <t>Total no. of male students enrolled in secondary level of education</t>
  </si>
  <si>
    <t>Total no. of female students enrolled in secondary level of education</t>
  </si>
  <si>
    <t>Total no. of SC/ST/OBC/EBMC, etc. students enrolled in secondary level of education</t>
  </si>
  <si>
    <t>Total no. students enrolled in tertiary level of education</t>
  </si>
  <si>
    <t>Total no. of male students enrolled in tertiary  level of education</t>
  </si>
  <si>
    <t>Total no. of female students enrolled in tertiary  level of education</t>
  </si>
  <si>
    <t>Total no. of SC/ST/OBC/EBMC, etc. students enrolled in tertiary  level of education</t>
  </si>
  <si>
    <t>100</t>
  </si>
  <si>
    <t>50</t>
  </si>
  <si>
    <t>210</t>
  </si>
  <si>
    <t>Total no. of students completing primary level of education from a batch</t>
  </si>
  <si>
    <t>Total drop out rate of students
(up to tertiary level of education)</t>
  </si>
  <si>
    <t>Education institutions for disabled persons</t>
  </si>
  <si>
    <t xml:space="preserve">Total no. of eligible working population </t>
  </si>
  <si>
    <t>Female workforce participation rate over male</t>
  </si>
  <si>
    <t>Workforce participation rate</t>
  </si>
  <si>
    <t xml:space="preserve">Benchmark: </t>
  </si>
  <si>
    <t>Other Inclusive Indicators</t>
  </si>
  <si>
    <t>Water and Sanitation Indicators</t>
  </si>
  <si>
    <t>Provision of gender disaggregated night shelter toilets</t>
  </si>
  <si>
    <r>
      <t xml:space="preserve">Access to toilets outside the house premises for vulnerable households
</t>
    </r>
    <r>
      <rPr>
        <sz val="12"/>
        <color theme="1"/>
        <rFont val="Calibri"/>
        <family val="2"/>
        <scheme val="minor"/>
      </rPr>
      <t>(Slum, minority, BPL, HHs and HHs with transgender, disabled persons)</t>
    </r>
  </si>
  <si>
    <r>
      <t xml:space="preserve">Share of toilets connected to complete sanitation system in the city 
</t>
    </r>
    <r>
      <rPr>
        <sz val="12"/>
        <color theme="1"/>
        <rFont val="Calibri"/>
        <family val="2"/>
        <scheme val="minor"/>
      </rPr>
      <t>(complete sanitation system - covers each component of the sanitation value chain, i.e. toilet, onsite storage/treatment, empting, conveyance, treatment and reuse/ disposal in case of both FSSM systems and centralised/ decentralised networked systems)</t>
    </r>
  </si>
  <si>
    <r>
      <t xml:space="preserve">No. of cases of violence to have happened while accessing sanitation facilities in the past year
</t>
    </r>
    <r>
      <rPr>
        <sz val="12"/>
        <color theme="1"/>
        <rFont val="Calibri"/>
        <family val="2"/>
        <scheme val="minor"/>
      </rPr>
      <t xml:space="preserve">(either PTs/ CTs/ school toilets/ work toilets/night shelter toilets/ etc.) </t>
    </r>
  </si>
  <si>
    <t>SC/ST/OBC/EBMC, etc. students enrolled rate
(upto tertiary education)</t>
  </si>
  <si>
    <t>Total unemployment rate</t>
  </si>
  <si>
    <t>Female unemployment rate</t>
  </si>
  <si>
    <t>Regularly updated disaster preparedness and emergency management plan in place</t>
  </si>
  <si>
    <t>Community-based response and preparedness capacity developed, supported with training and regular simulation/ mock drills</t>
  </si>
  <si>
    <t>out of 20</t>
  </si>
  <si>
    <t>Benchmark: 1</t>
  </si>
  <si>
    <t>Benchmark: NA</t>
  </si>
  <si>
    <t xml:space="preserve">    </t>
  </si>
  <si>
    <t xml:space="preserve"> </t>
  </si>
  <si>
    <t xml:space="preserve">Total no. of working  population </t>
  </si>
  <si>
    <t xml:space="preserve">Total no. of  male working population </t>
  </si>
  <si>
    <t xml:space="preserve">Total no. of  female working population </t>
  </si>
  <si>
    <t>Male workforce participation rate (in %)</t>
  </si>
  <si>
    <t>Female workforce participation rate (in %)</t>
  </si>
  <si>
    <t>Benchmark: 0</t>
  </si>
  <si>
    <t xml:space="preserve">Total no. of eligible female working population </t>
  </si>
  <si>
    <t>Total infant mortality rate (per 1000 live births)
in %</t>
  </si>
  <si>
    <t>Total male infant mortality rate (per 1000 live births)
in %</t>
  </si>
  <si>
    <t>Total female infant mortality rate (per 1000 live births)
in %</t>
  </si>
  <si>
    <t>Total no. of women who die from pregnancy- related causes while pregnant or with 42 days of pregnancy termination in any given year</t>
  </si>
  <si>
    <t>Maternal mortality ratio (per 100000 live births)</t>
  </si>
  <si>
    <t>Adult mortality rate (per 1000 people)
in %</t>
  </si>
  <si>
    <t xml:space="preserve">Provision of  health care facilities within 5 Kms from every slum area </t>
  </si>
  <si>
    <r>
      <t xml:space="preserve">Provision of  health care facilities within </t>
    </r>
    <r>
      <rPr>
        <b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Kms from every slum area </t>
    </r>
  </si>
  <si>
    <t>Existing user seat ratio for boys meeting SBM desired norms</t>
  </si>
  <si>
    <t>out of 16</t>
  </si>
  <si>
    <t>HOW TO USE THIS TOOL</t>
  </si>
  <si>
    <t>INPUT DATA</t>
  </si>
  <si>
    <t>INDICATORS</t>
  </si>
  <si>
    <t>IIGIF MONITORING AND EVALUATION TOOL</t>
  </si>
  <si>
    <t xml:space="preserve">The long-term sustainability of any operational framework requires rigorous monitoring and evaluation. The IIGIF Monitoring and Evaluation tool  articulates a set of holistic indicators to monitor the inclusiveness of the water and sanitation sector in the city. 
The tool further considers inclusive-city monitoring parameters,  across sectors such as health, education, employment, safety and preparedness, etc. 
The parameters and indicators considers are referred to from the reports of:
-Human Development Indices and Indicators, UNDP
-Census of India
-Results and Indicators for the Water and Sanitation Sector, European Commission
-Handboook on Service Level Benchmarking, Ministry of Urban Development (MoUD), GoI
-URDPFI Guidelines </t>
  </si>
  <si>
    <t>View the performance of your city  to the indicators of water, sanitation and other inclusive indicators.
Compare your performance with applicable benchmarks.</t>
  </si>
  <si>
    <t>Input your data against the parameters listed.</t>
  </si>
  <si>
    <t xml:space="preserve">Total no. of persons with disability in the city </t>
  </si>
  <si>
    <t>Total no. of households (HHs) in the city</t>
  </si>
  <si>
    <r>
      <t xml:space="preserve">Access to toilets outside the house premises for HHs with disabled persons
</t>
    </r>
    <r>
      <rPr>
        <sz val="12"/>
        <color theme="1"/>
        <rFont val="Calibri"/>
        <family val="2"/>
        <scheme val="minor"/>
      </rPr>
      <t>(Shared toilet/ community toilet/ public toilet/ school toilet/ toilet at the workplace)</t>
    </r>
  </si>
  <si>
    <r>
      <t xml:space="preserve">Access to toilets outside the house premises for HHs with transgender persons
</t>
    </r>
    <r>
      <rPr>
        <sz val="12"/>
        <color theme="1"/>
        <rFont val="Calibri"/>
        <family val="2"/>
        <scheme val="minor"/>
      </rPr>
      <t>(Shared toilet/ community toilet/ public toilet/ school toilet/ toilet at the workplace)</t>
    </r>
  </si>
  <si>
    <r>
      <t xml:space="preserve">Access to toilets outside the house premises for BPL HHs
</t>
    </r>
    <r>
      <rPr>
        <sz val="12"/>
        <color theme="1"/>
        <rFont val="Calibri"/>
        <family val="2"/>
        <scheme val="minor"/>
      </rPr>
      <t>(Shared toilet/ community toilet/ public toilet/ school toilet/ toilet at the workplace)</t>
    </r>
  </si>
  <si>
    <r>
      <t xml:space="preserve">Access to toilets outside the house premises for minority HHs
</t>
    </r>
    <r>
      <rPr>
        <sz val="12"/>
        <color theme="1"/>
        <rFont val="Calibri"/>
        <family val="2"/>
        <scheme val="minor"/>
      </rPr>
      <t>(Shared toilet/ community toilet/ public toilet/ school toilet/ toilet at the workplace)</t>
    </r>
  </si>
  <si>
    <r>
      <t xml:space="preserve">Access to toilets outside the house premises for slum HHs
</t>
    </r>
    <r>
      <rPr>
        <sz val="12"/>
        <color theme="1"/>
        <rFont val="Calibri"/>
        <family val="2"/>
        <scheme val="minor"/>
      </rPr>
      <t>(Shared toilet/ community toilet/ public toilet/ school toilet/ toilet at the workplace)</t>
    </r>
  </si>
  <si>
    <t>Total no. of students completing secondary level of education from a batch</t>
  </si>
  <si>
    <t>Total no. of students completing tertiary level of education from a batch</t>
  </si>
  <si>
    <t>Total no. of live births during the year</t>
  </si>
  <si>
    <t>Total no. of live male infant births during the year</t>
  </si>
  <si>
    <t>Total no. of live female infant births during the year</t>
  </si>
  <si>
    <t xml:space="preserve">Total no. of infant deaths during the year </t>
  </si>
  <si>
    <t xml:space="preserve">Total no. of male infant deaths during the year </t>
  </si>
  <si>
    <t xml:space="preserve">Total no. of female infant deaths during the year </t>
  </si>
  <si>
    <t>Total no. of deaths before reaching 60 years of age in any given year</t>
  </si>
  <si>
    <t>Access to public transport within 500 m (10-15 minute walking distance)</t>
  </si>
  <si>
    <t>Availability of non-motorised transport infrastructure (bicycle lanes + pedestrian pathways) with universal access</t>
  </si>
  <si>
    <t>Existing user seat ratio for girls meeting SBM desired norms</t>
  </si>
  <si>
    <t>Female students net primary education enrolment rate over male</t>
  </si>
  <si>
    <t>Female students net secondary education  enrolment rate over male</t>
  </si>
  <si>
    <t>Female students net tertiary education  enrolment rate over male</t>
  </si>
  <si>
    <t>520</t>
  </si>
  <si>
    <t>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</si>
</sst>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Tw Cen MT"/>
      <family val="2"/>
    </font>
    <font>
      <b/>
      <sz val="12"/>
      <color theme="0"/>
      <name val="Tw Cen MT"/>
      <family val="2"/>
    </font>
    <font>
      <b/>
      <sz val="13"/>
      <color theme="1"/>
      <name val="Tw Cen MT"/>
      <family val="2"/>
    </font>
    <font>
      <b/>
      <sz val="22"/>
      <color theme="0"/>
      <name val="Tw Cen MT"/>
      <family val="2"/>
    </font>
    <font>
      <sz val="14"/>
      <name val="Calibri"/>
      <family val="2"/>
      <scheme val="minor"/>
    </font>
    <font>
      <sz val="14"/>
      <color rgb="FFB9FFFF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1">
    <xf numFmtId="0" fontId="0" fillId="0" borderId="0" xfId="0"/>
    <xf numFmtId="0" fontId="4" fillId="0" borderId="1" xfId="0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1" fontId="3" fillId="3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13" fillId="12" borderId="4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6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10" borderId="6" xfId="0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5" borderId="6" xfId="0" applyFont="1" applyFill="1" applyBorder="1" applyProtection="1"/>
    <xf numFmtId="0" fontId="2" fillId="5" borderId="6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5" borderId="3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7" borderId="2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2" fillId="11" borderId="29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5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18" fillId="7" borderId="9" xfId="0" applyFont="1" applyFill="1" applyBorder="1" applyAlignment="1" applyProtection="1">
      <alignment horizontal="center" vertical="center"/>
    </xf>
    <xf numFmtId="0" fontId="18" fillId="7" borderId="10" xfId="0" applyFont="1" applyFill="1" applyBorder="1" applyAlignment="1" applyProtection="1">
      <alignment horizontal="center" vertical="center"/>
    </xf>
    <xf numFmtId="0" fontId="18" fillId="7" borderId="11" xfId="0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center"/>
    </xf>
    <xf numFmtId="0" fontId="0" fillId="5" borderId="12" xfId="0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999"/>
      <color rgb="FFB9FFFF"/>
      <color rgb="FF008080"/>
      <color rgb="FFA7FFFF"/>
      <color rgb="FFFFF6DD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1.png"/><Relationship Id="rId1" Type="http://schemas.openxmlformats.org/officeDocument/2006/relationships/image" Target="../media/image100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174171</xdr:colOff>
          <xdr:row>4</xdr:row>
          <xdr:rowOff>108857</xdr:rowOff>
        </xdr:from>
        <xdr:to>
          <xdr:col>3</xdr:col>
          <xdr:colOff>1257300</xdr:colOff>
          <xdr:row>4</xdr:row>
          <xdr:rowOff>429986</xdr:rowOff>
        </xdr:to>
        <xdr:sp macro="" textlink="">
          <xdr:nvSpPr>
            <xdr:cNvPr id="4097" name="TextBox7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17</xdr:row>
          <xdr:rowOff>157843</xdr:rowOff>
        </xdr:from>
        <xdr:to>
          <xdr:col>3</xdr:col>
          <xdr:colOff>435429</xdr:colOff>
          <xdr:row>17</xdr:row>
          <xdr:rowOff>391886</xdr:rowOff>
        </xdr:to>
        <xdr:sp macro="" textlink="">
          <xdr:nvSpPr>
            <xdr:cNvPr id="4108" name="OptionButton1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18</xdr:row>
          <xdr:rowOff>81643</xdr:rowOff>
        </xdr:from>
        <xdr:to>
          <xdr:col>3</xdr:col>
          <xdr:colOff>435429</xdr:colOff>
          <xdr:row>18</xdr:row>
          <xdr:rowOff>326571</xdr:rowOff>
        </xdr:to>
        <xdr:sp macro="" textlink="">
          <xdr:nvSpPr>
            <xdr:cNvPr id="4109" name="OptionButton1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288471</xdr:colOff>
          <xdr:row>30</xdr:row>
          <xdr:rowOff>136071</xdr:rowOff>
        </xdr:from>
        <xdr:to>
          <xdr:col>3</xdr:col>
          <xdr:colOff>478971</xdr:colOff>
          <xdr:row>30</xdr:row>
          <xdr:rowOff>370114</xdr:rowOff>
        </xdr:to>
        <xdr:sp macro="" textlink="">
          <xdr:nvSpPr>
            <xdr:cNvPr id="4110" name="OptionButton1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299357</xdr:colOff>
          <xdr:row>31</xdr:row>
          <xdr:rowOff>54429</xdr:rowOff>
        </xdr:from>
        <xdr:to>
          <xdr:col>3</xdr:col>
          <xdr:colOff>489857</xdr:colOff>
          <xdr:row>31</xdr:row>
          <xdr:rowOff>299357</xdr:rowOff>
        </xdr:to>
        <xdr:sp macro="" textlink="">
          <xdr:nvSpPr>
            <xdr:cNvPr id="4111" name="OptionButton1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299357</xdr:colOff>
          <xdr:row>32</xdr:row>
          <xdr:rowOff>146957</xdr:rowOff>
        </xdr:from>
        <xdr:to>
          <xdr:col>3</xdr:col>
          <xdr:colOff>489857</xdr:colOff>
          <xdr:row>32</xdr:row>
          <xdr:rowOff>381000</xdr:rowOff>
        </xdr:to>
        <xdr:sp macro="" textlink="">
          <xdr:nvSpPr>
            <xdr:cNvPr id="4112" name="OptionButton2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310243</xdr:colOff>
          <xdr:row>33</xdr:row>
          <xdr:rowOff>114300</xdr:rowOff>
        </xdr:from>
        <xdr:to>
          <xdr:col>3</xdr:col>
          <xdr:colOff>500743</xdr:colOff>
          <xdr:row>33</xdr:row>
          <xdr:rowOff>359229</xdr:rowOff>
        </xdr:to>
        <xdr:sp macro="" textlink="">
          <xdr:nvSpPr>
            <xdr:cNvPr id="4113" name="OptionButton2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310243</xdr:colOff>
          <xdr:row>34</xdr:row>
          <xdr:rowOff>119743</xdr:rowOff>
        </xdr:from>
        <xdr:to>
          <xdr:col>3</xdr:col>
          <xdr:colOff>500743</xdr:colOff>
          <xdr:row>34</xdr:row>
          <xdr:rowOff>353786</xdr:rowOff>
        </xdr:to>
        <xdr:sp macro="" textlink="">
          <xdr:nvSpPr>
            <xdr:cNvPr id="4114" name="OptionButton2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299357</xdr:colOff>
          <xdr:row>35</xdr:row>
          <xdr:rowOff>97971</xdr:rowOff>
        </xdr:from>
        <xdr:to>
          <xdr:col>3</xdr:col>
          <xdr:colOff>489857</xdr:colOff>
          <xdr:row>35</xdr:row>
          <xdr:rowOff>342900</xdr:rowOff>
        </xdr:to>
        <xdr:sp macro="" textlink="">
          <xdr:nvSpPr>
            <xdr:cNvPr id="4115" name="OptionButton2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321129</xdr:colOff>
          <xdr:row>37</xdr:row>
          <xdr:rowOff>195943</xdr:rowOff>
        </xdr:from>
        <xdr:to>
          <xdr:col>3</xdr:col>
          <xdr:colOff>511629</xdr:colOff>
          <xdr:row>37</xdr:row>
          <xdr:rowOff>429986</xdr:rowOff>
        </xdr:to>
        <xdr:sp macro="" textlink="">
          <xdr:nvSpPr>
            <xdr:cNvPr id="4116" name="OptionButton2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321129</xdr:colOff>
          <xdr:row>38</xdr:row>
          <xdr:rowOff>130629</xdr:rowOff>
        </xdr:from>
        <xdr:to>
          <xdr:col>3</xdr:col>
          <xdr:colOff>511629</xdr:colOff>
          <xdr:row>38</xdr:row>
          <xdr:rowOff>375557</xdr:rowOff>
        </xdr:to>
        <xdr:sp macro="" textlink="">
          <xdr:nvSpPr>
            <xdr:cNvPr id="4117" name="OptionButton2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337457</xdr:colOff>
          <xdr:row>39</xdr:row>
          <xdr:rowOff>185057</xdr:rowOff>
        </xdr:from>
        <xdr:to>
          <xdr:col>3</xdr:col>
          <xdr:colOff>527957</xdr:colOff>
          <xdr:row>39</xdr:row>
          <xdr:rowOff>419100</xdr:rowOff>
        </xdr:to>
        <xdr:sp macro="" textlink="">
          <xdr:nvSpPr>
            <xdr:cNvPr id="4118" name="OptionButton2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40</xdr:row>
          <xdr:rowOff>157843</xdr:rowOff>
        </xdr:from>
        <xdr:to>
          <xdr:col>3</xdr:col>
          <xdr:colOff>533400</xdr:colOff>
          <xdr:row>40</xdr:row>
          <xdr:rowOff>402771</xdr:rowOff>
        </xdr:to>
        <xdr:sp macro="" textlink="">
          <xdr:nvSpPr>
            <xdr:cNvPr id="4119" name="OptionButton2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321129</xdr:colOff>
          <xdr:row>41</xdr:row>
          <xdr:rowOff>174171</xdr:rowOff>
        </xdr:from>
        <xdr:to>
          <xdr:col>3</xdr:col>
          <xdr:colOff>511629</xdr:colOff>
          <xdr:row>41</xdr:row>
          <xdr:rowOff>408214</xdr:rowOff>
        </xdr:to>
        <xdr:sp macro="" textlink="">
          <xdr:nvSpPr>
            <xdr:cNvPr id="4120" name="OptionButton2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321129</xdr:colOff>
          <xdr:row>42</xdr:row>
          <xdr:rowOff>136071</xdr:rowOff>
        </xdr:from>
        <xdr:to>
          <xdr:col>3</xdr:col>
          <xdr:colOff>511629</xdr:colOff>
          <xdr:row>42</xdr:row>
          <xdr:rowOff>381000</xdr:rowOff>
        </xdr:to>
        <xdr:sp macro="" textlink="">
          <xdr:nvSpPr>
            <xdr:cNvPr id="4121" name="OptionButton29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43</xdr:row>
          <xdr:rowOff>130629</xdr:rowOff>
        </xdr:from>
        <xdr:to>
          <xdr:col>3</xdr:col>
          <xdr:colOff>495300</xdr:colOff>
          <xdr:row>43</xdr:row>
          <xdr:rowOff>364671</xdr:rowOff>
        </xdr:to>
        <xdr:sp macro="" textlink="">
          <xdr:nvSpPr>
            <xdr:cNvPr id="4122" name="OptionButton3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44</xdr:row>
          <xdr:rowOff>108857</xdr:rowOff>
        </xdr:from>
        <xdr:to>
          <xdr:col>3</xdr:col>
          <xdr:colOff>495300</xdr:colOff>
          <xdr:row>44</xdr:row>
          <xdr:rowOff>353786</xdr:rowOff>
        </xdr:to>
        <xdr:sp macro="" textlink="">
          <xdr:nvSpPr>
            <xdr:cNvPr id="4123" name="OptionButton31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359229</xdr:colOff>
          <xdr:row>54</xdr:row>
          <xdr:rowOff>119743</xdr:rowOff>
        </xdr:from>
        <xdr:to>
          <xdr:col>3</xdr:col>
          <xdr:colOff>549729</xdr:colOff>
          <xdr:row>54</xdr:row>
          <xdr:rowOff>359229</xdr:rowOff>
        </xdr:to>
        <xdr:sp macro="" textlink="">
          <xdr:nvSpPr>
            <xdr:cNvPr id="4124" name="OptionButton32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375557</xdr:colOff>
          <xdr:row>55</xdr:row>
          <xdr:rowOff>38100</xdr:rowOff>
        </xdr:from>
        <xdr:to>
          <xdr:col>3</xdr:col>
          <xdr:colOff>566057</xdr:colOff>
          <xdr:row>55</xdr:row>
          <xdr:rowOff>283029</xdr:rowOff>
        </xdr:to>
        <xdr:sp macro="" textlink="">
          <xdr:nvSpPr>
            <xdr:cNvPr id="4125" name="OptionButton33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185057</xdr:colOff>
          <xdr:row>27</xdr:row>
          <xdr:rowOff>54429</xdr:rowOff>
        </xdr:from>
        <xdr:to>
          <xdr:col>3</xdr:col>
          <xdr:colOff>1268186</xdr:colOff>
          <xdr:row>27</xdr:row>
          <xdr:rowOff>435429</xdr:rowOff>
        </xdr:to>
        <xdr:sp macro="" textlink="">
          <xdr:nvSpPr>
            <xdr:cNvPr id="4126" name="TextBox24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185057</xdr:colOff>
          <xdr:row>36</xdr:row>
          <xdr:rowOff>59871</xdr:rowOff>
        </xdr:from>
        <xdr:to>
          <xdr:col>3</xdr:col>
          <xdr:colOff>1257300</xdr:colOff>
          <xdr:row>36</xdr:row>
          <xdr:rowOff>440871</xdr:rowOff>
        </xdr:to>
        <xdr:sp macro="" textlink="">
          <xdr:nvSpPr>
            <xdr:cNvPr id="4127" name="TextBox25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212271</xdr:colOff>
          <xdr:row>45</xdr:row>
          <xdr:rowOff>81643</xdr:rowOff>
        </xdr:from>
        <xdr:to>
          <xdr:col>3</xdr:col>
          <xdr:colOff>1284514</xdr:colOff>
          <xdr:row>45</xdr:row>
          <xdr:rowOff>424543</xdr:rowOff>
        </xdr:to>
        <xdr:sp macro="" textlink="">
          <xdr:nvSpPr>
            <xdr:cNvPr id="4128" name="TextBox26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212271</xdr:colOff>
          <xdr:row>48</xdr:row>
          <xdr:rowOff>108857</xdr:rowOff>
        </xdr:from>
        <xdr:to>
          <xdr:col>3</xdr:col>
          <xdr:colOff>1284514</xdr:colOff>
          <xdr:row>48</xdr:row>
          <xdr:rowOff>451757</xdr:rowOff>
        </xdr:to>
        <xdr:sp macro="" textlink="">
          <xdr:nvSpPr>
            <xdr:cNvPr id="4129" name="TextBox27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386443</xdr:colOff>
          <xdr:row>58</xdr:row>
          <xdr:rowOff>70757</xdr:rowOff>
        </xdr:from>
        <xdr:to>
          <xdr:col>3</xdr:col>
          <xdr:colOff>576943</xdr:colOff>
          <xdr:row>58</xdr:row>
          <xdr:rowOff>304800</xdr:rowOff>
        </xdr:to>
        <xdr:sp macro="" textlink="">
          <xdr:nvSpPr>
            <xdr:cNvPr id="4130" name="OptionButton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386443</xdr:colOff>
          <xdr:row>59</xdr:row>
          <xdr:rowOff>108857</xdr:rowOff>
        </xdr:from>
        <xdr:to>
          <xdr:col>3</xdr:col>
          <xdr:colOff>576943</xdr:colOff>
          <xdr:row>59</xdr:row>
          <xdr:rowOff>359229</xdr:rowOff>
        </xdr:to>
        <xdr:sp macro="" textlink="">
          <xdr:nvSpPr>
            <xdr:cNvPr id="4131" name="OptionButton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386443</xdr:colOff>
          <xdr:row>56</xdr:row>
          <xdr:rowOff>146957</xdr:rowOff>
        </xdr:from>
        <xdr:to>
          <xdr:col>3</xdr:col>
          <xdr:colOff>576943</xdr:colOff>
          <xdr:row>56</xdr:row>
          <xdr:rowOff>381000</xdr:rowOff>
        </xdr:to>
        <xdr:sp macro="" textlink="">
          <xdr:nvSpPr>
            <xdr:cNvPr id="4132" name="OptionButton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57</xdr:row>
          <xdr:rowOff>70757</xdr:rowOff>
        </xdr:from>
        <xdr:to>
          <xdr:col>3</xdr:col>
          <xdr:colOff>571500</xdr:colOff>
          <xdr:row>57</xdr:row>
          <xdr:rowOff>310243</xdr:rowOff>
        </xdr:to>
        <xdr:sp macro="" textlink="">
          <xdr:nvSpPr>
            <xdr:cNvPr id="4133" name="OptionButton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212271</xdr:colOff>
          <xdr:row>63</xdr:row>
          <xdr:rowOff>81643</xdr:rowOff>
        </xdr:from>
        <xdr:to>
          <xdr:col>3</xdr:col>
          <xdr:colOff>1284514</xdr:colOff>
          <xdr:row>63</xdr:row>
          <xdr:rowOff>424543</xdr:rowOff>
        </xdr:to>
        <xdr:sp macro="" textlink="">
          <xdr:nvSpPr>
            <xdr:cNvPr id="4134" name="TextBox31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195943</xdr:colOff>
          <xdr:row>64</xdr:row>
          <xdr:rowOff>108857</xdr:rowOff>
        </xdr:from>
        <xdr:to>
          <xdr:col>3</xdr:col>
          <xdr:colOff>1268186</xdr:colOff>
          <xdr:row>64</xdr:row>
          <xdr:rowOff>451757</xdr:rowOff>
        </xdr:to>
        <xdr:sp macro="" textlink="">
          <xdr:nvSpPr>
            <xdr:cNvPr id="4135" name="TextBox32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206829</xdr:colOff>
          <xdr:row>62</xdr:row>
          <xdr:rowOff>234043</xdr:rowOff>
        </xdr:from>
        <xdr:to>
          <xdr:col>3</xdr:col>
          <xdr:colOff>1279071</xdr:colOff>
          <xdr:row>62</xdr:row>
          <xdr:rowOff>576943</xdr:rowOff>
        </xdr:to>
        <xdr:sp macro="" textlink="">
          <xdr:nvSpPr>
            <xdr:cNvPr id="4136" name="TextBox33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386443</xdr:colOff>
          <xdr:row>60</xdr:row>
          <xdr:rowOff>152400</xdr:rowOff>
        </xdr:from>
        <xdr:to>
          <xdr:col>3</xdr:col>
          <xdr:colOff>576943</xdr:colOff>
          <xdr:row>60</xdr:row>
          <xdr:rowOff>386443</xdr:rowOff>
        </xdr:to>
        <xdr:sp macro="" textlink="">
          <xdr:nvSpPr>
            <xdr:cNvPr id="4137" name="OptionButton38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397329</xdr:colOff>
          <xdr:row>61</xdr:row>
          <xdr:rowOff>130629</xdr:rowOff>
        </xdr:from>
        <xdr:to>
          <xdr:col>3</xdr:col>
          <xdr:colOff>587829</xdr:colOff>
          <xdr:row>61</xdr:row>
          <xdr:rowOff>364671</xdr:rowOff>
        </xdr:to>
        <xdr:sp macro="" textlink="">
          <xdr:nvSpPr>
            <xdr:cNvPr id="4138" name="OptionButton39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223157</xdr:colOff>
          <xdr:row>46</xdr:row>
          <xdr:rowOff>92529</xdr:rowOff>
        </xdr:from>
        <xdr:to>
          <xdr:col>3</xdr:col>
          <xdr:colOff>1289957</xdr:colOff>
          <xdr:row>46</xdr:row>
          <xdr:rowOff>435429</xdr:rowOff>
        </xdr:to>
        <xdr:sp macro="" textlink="">
          <xdr:nvSpPr>
            <xdr:cNvPr id="4139" name="TextBox35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223157</xdr:colOff>
          <xdr:row>47</xdr:row>
          <xdr:rowOff>97971</xdr:rowOff>
        </xdr:from>
        <xdr:to>
          <xdr:col>3</xdr:col>
          <xdr:colOff>1284514</xdr:colOff>
          <xdr:row>47</xdr:row>
          <xdr:rowOff>440871</xdr:rowOff>
        </xdr:to>
        <xdr:sp macro="" textlink="">
          <xdr:nvSpPr>
            <xdr:cNvPr id="4140" name="TextBox37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212271</xdr:colOff>
          <xdr:row>49</xdr:row>
          <xdr:rowOff>108857</xdr:rowOff>
        </xdr:from>
        <xdr:to>
          <xdr:col>3</xdr:col>
          <xdr:colOff>1284514</xdr:colOff>
          <xdr:row>49</xdr:row>
          <xdr:rowOff>451757</xdr:rowOff>
        </xdr:to>
        <xdr:sp macro="" textlink="">
          <xdr:nvSpPr>
            <xdr:cNvPr id="4141" name="TextBox28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234043</xdr:colOff>
          <xdr:row>24</xdr:row>
          <xdr:rowOff>76200</xdr:rowOff>
        </xdr:from>
        <xdr:to>
          <xdr:col>8</xdr:col>
          <xdr:colOff>424543</xdr:colOff>
          <xdr:row>24</xdr:row>
          <xdr:rowOff>326571</xdr:rowOff>
        </xdr:to>
        <xdr:sp macro="" textlink="">
          <xdr:nvSpPr>
            <xdr:cNvPr id="4159" name="OptionButton2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25</xdr:row>
          <xdr:rowOff>43543</xdr:rowOff>
        </xdr:from>
        <xdr:to>
          <xdr:col>8</xdr:col>
          <xdr:colOff>419100</xdr:colOff>
          <xdr:row>25</xdr:row>
          <xdr:rowOff>293914</xdr:rowOff>
        </xdr:to>
        <xdr:sp macro="" textlink="">
          <xdr:nvSpPr>
            <xdr:cNvPr id="4160" name="OptionButton5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310243</xdr:colOff>
          <xdr:row>41</xdr:row>
          <xdr:rowOff>108857</xdr:rowOff>
        </xdr:from>
        <xdr:to>
          <xdr:col>8</xdr:col>
          <xdr:colOff>500743</xdr:colOff>
          <xdr:row>41</xdr:row>
          <xdr:rowOff>342900</xdr:rowOff>
        </xdr:to>
        <xdr:sp macro="" textlink="">
          <xdr:nvSpPr>
            <xdr:cNvPr id="4177" name="OptionButton8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326571</xdr:colOff>
          <xdr:row>42</xdr:row>
          <xdr:rowOff>70757</xdr:rowOff>
        </xdr:from>
        <xdr:to>
          <xdr:col>8</xdr:col>
          <xdr:colOff>517071</xdr:colOff>
          <xdr:row>42</xdr:row>
          <xdr:rowOff>304800</xdr:rowOff>
        </xdr:to>
        <xdr:sp macro="" textlink="">
          <xdr:nvSpPr>
            <xdr:cNvPr id="4178" name="OptionButton11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337457</xdr:colOff>
          <xdr:row>43</xdr:row>
          <xdr:rowOff>70757</xdr:rowOff>
        </xdr:from>
        <xdr:to>
          <xdr:col>8</xdr:col>
          <xdr:colOff>527957</xdr:colOff>
          <xdr:row>43</xdr:row>
          <xdr:rowOff>304800</xdr:rowOff>
        </xdr:to>
        <xdr:sp macro="" textlink="">
          <xdr:nvSpPr>
            <xdr:cNvPr id="4179" name="OptionButton14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70757</xdr:rowOff>
        </xdr:from>
        <xdr:to>
          <xdr:col>8</xdr:col>
          <xdr:colOff>533400</xdr:colOff>
          <xdr:row>44</xdr:row>
          <xdr:rowOff>304800</xdr:rowOff>
        </xdr:to>
        <xdr:sp macro="" textlink="">
          <xdr:nvSpPr>
            <xdr:cNvPr id="4180" name="OptionButton40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337457</xdr:colOff>
          <xdr:row>45</xdr:row>
          <xdr:rowOff>70757</xdr:rowOff>
        </xdr:from>
        <xdr:to>
          <xdr:col>8</xdr:col>
          <xdr:colOff>527957</xdr:colOff>
          <xdr:row>45</xdr:row>
          <xdr:rowOff>304800</xdr:rowOff>
        </xdr:to>
        <xdr:sp macro="" textlink="">
          <xdr:nvSpPr>
            <xdr:cNvPr id="4181" name="OptionButton41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46</xdr:row>
          <xdr:rowOff>54429</xdr:rowOff>
        </xdr:from>
        <xdr:to>
          <xdr:col>8</xdr:col>
          <xdr:colOff>533400</xdr:colOff>
          <xdr:row>46</xdr:row>
          <xdr:rowOff>299357</xdr:rowOff>
        </xdr:to>
        <xdr:sp macro="" textlink="">
          <xdr:nvSpPr>
            <xdr:cNvPr id="4182" name="OptionButton4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359229</xdr:colOff>
          <xdr:row>47</xdr:row>
          <xdr:rowOff>119743</xdr:rowOff>
        </xdr:from>
        <xdr:to>
          <xdr:col>8</xdr:col>
          <xdr:colOff>549729</xdr:colOff>
          <xdr:row>47</xdr:row>
          <xdr:rowOff>364671</xdr:rowOff>
        </xdr:to>
        <xdr:sp macro="" textlink="">
          <xdr:nvSpPr>
            <xdr:cNvPr id="4183" name="OptionButton43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359229</xdr:colOff>
          <xdr:row>48</xdr:row>
          <xdr:rowOff>70757</xdr:rowOff>
        </xdr:from>
        <xdr:to>
          <xdr:col>8</xdr:col>
          <xdr:colOff>549729</xdr:colOff>
          <xdr:row>48</xdr:row>
          <xdr:rowOff>315686</xdr:rowOff>
        </xdr:to>
        <xdr:sp macro="" textlink="">
          <xdr:nvSpPr>
            <xdr:cNvPr id="4184" name="OptionButton44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359229</xdr:colOff>
          <xdr:row>49</xdr:row>
          <xdr:rowOff>108857</xdr:rowOff>
        </xdr:from>
        <xdr:to>
          <xdr:col>8</xdr:col>
          <xdr:colOff>549729</xdr:colOff>
          <xdr:row>49</xdr:row>
          <xdr:rowOff>353786</xdr:rowOff>
        </xdr:to>
        <xdr:sp macro="" textlink="">
          <xdr:nvSpPr>
            <xdr:cNvPr id="4185" name="OptionButton45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359229</xdr:colOff>
          <xdr:row>50</xdr:row>
          <xdr:rowOff>92529</xdr:rowOff>
        </xdr:from>
        <xdr:to>
          <xdr:col>8</xdr:col>
          <xdr:colOff>549729</xdr:colOff>
          <xdr:row>50</xdr:row>
          <xdr:rowOff>342900</xdr:rowOff>
        </xdr:to>
        <xdr:sp macro="" textlink="">
          <xdr:nvSpPr>
            <xdr:cNvPr id="4186" name="OptionButton46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168729</xdr:colOff>
          <xdr:row>5</xdr:row>
          <xdr:rowOff>97971</xdr:rowOff>
        </xdr:from>
        <xdr:to>
          <xdr:col>3</xdr:col>
          <xdr:colOff>1251857</xdr:colOff>
          <xdr:row>5</xdr:row>
          <xdr:rowOff>424543</xdr:rowOff>
        </xdr:to>
        <xdr:sp macro="" textlink="">
          <xdr:nvSpPr>
            <xdr:cNvPr id="4187" name="TextBox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157843</xdr:colOff>
          <xdr:row>6</xdr:row>
          <xdr:rowOff>81643</xdr:rowOff>
        </xdr:from>
        <xdr:to>
          <xdr:col>3</xdr:col>
          <xdr:colOff>1240971</xdr:colOff>
          <xdr:row>6</xdr:row>
          <xdr:rowOff>408214</xdr:rowOff>
        </xdr:to>
        <xdr:sp macro="" textlink="">
          <xdr:nvSpPr>
            <xdr:cNvPr id="4188" name="TextBox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70757</xdr:rowOff>
        </xdr:from>
        <xdr:to>
          <xdr:col>3</xdr:col>
          <xdr:colOff>1235529</xdr:colOff>
          <xdr:row>7</xdr:row>
          <xdr:rowOff>397329</xdr:rowOff>
        </xdr:to>
        <xdr:sp macro="" textlink="">
          <xdr:nvSpPr>
            <xdr:cNvPr id="4189" name="TextBox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146957</xdr:colOff>
          <xdr:row>9</xdr:row>
          <xdr:rowOff>97971</xdr:rowOff>
        </xdr:from>
        <xdr:to>
          <xdr:col>3</xdr:col>
          <xdr:colOff>1230086</xdr:colOff>
          <xdr:row>9</xdr:row>
          <xdr:rowOff>424543</xdr:rowOff>
        </xdr:to>
        <xdr:sp macro="" textlink="">
          <xdr:nvSpPr>
            <xdr:cNvPr id="4190" name="TextBox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97971</xdr:rowOff>
        </xdr:from>
        <xdr:to>
          <xdr:col>3</xdr:col>
          <xdr:colOff>1235529</xdr:colOff>
          <xdr:row>8</xdr:row>
          <xdr:rowOff>457200</xdr:rowOff>
        </xdr:to>
        <xdr:sp macro="" textlink="">
          <xdr:nvSpPr>
            <xdr:cNvPr id="4195" name="TextBox10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168729</xdr:colOff>
          <xdr:row>10</xdr:row>
          <xdr:rowOff>76200</xdr:rowOff>
        </xdr:from>
        <xdr:to>
          <xdr:col>3</xdr:col>
          <xdr:colOff>1251857</xdr:colOff>
          <xdr:row>10</xdr:row>
          <xdr:rowOff>451757</xdr:rowOff>
        </xdr:to>
        <xdr:sp macro="" textlink="">
          <xdr:nvSpPr>
            <xdr:cNvPr id="4199" name="TextBox14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157843</xdr:colOff>
          <xdr:row>11</xdr:row>
          <xdr:rowOff>92529</xdr:rowOff>
        </xdr:from>
        <xdr:to>
          <xdr:col>3</xdr:col>
          <xdr:colOff>1240971</xdr:colOff>
          <xdr:row>11</xdr:row>
          <xdr:rowOff>473529</xdr:rowOff>
        </xdr:to>
        <xdr:sp macro="" textlink="">
          <xdr:nvSpPr>
            <xdr:cNvPr id="4200" name="TextBox15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13</xdr:row>
          <xdr:rowOff>70757</xdr:rowOff>
        </xdr:from>
        <xdr:to>
          <xdr:col>3</xdr:col>
          <xdr:colOff>1235529</xdr:colOff>
          <xdr:row>13</xdr:row>
          <xdr:rowOff>451757</xdr:rowOff>
        </xdr:to>
        <xdr:sp macro="" textlink="">
          <xdr:nvSpPr>
            <xdr:cNvPr id="4204" name="TextBox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157843</xdr:colOff>
          <xdr:row>14</xdr:row>
          <xdr:rowOff>59871</xdr:rowOff>
        </xdr:from>
        <xdr:to>
          <xdr:col>3</xdr:col>
          <xdr:colOff>1240971</xdr:colOff>
          <xdr:row>14</xdr:row>
          <xdr:rowOff>440871</xdr:rowOff>
        </xdr:to>
        <xdr:sp macro="" textlink="">
          <xdr:nvSpPr>
            <xdr:cNvPr id="4205" name="TextBox20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168729</xdr:colOff>
          <xdr:row>15</xdr:row>
          <xdr:rowOff>54429</xdr:rowOff>
        </xdr:from>
        <xdr:to>
          <xdr:col>3</xdr:col>
          <xdr:colOff>1251857</xdr:colOff>
          <xdr:row>15</xdr:row>
          <xdr:rowOff>435429</xdr:rowOff>
        </xdr:to>
        <xdr:sp macro="" textlink="">
          <xdr:nvSpPr>
            <xdr:cNvPr id="4206" name="TextBox2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136071</xdr:colOff>
          <xdr:row>16</xdr:row>
          <xdr:rowOff>59871</xdr:rowOff>
        </xdr:from>
        <xdr:to>
          <xdr:col>3</xdr:col>
          <xdr:colOff>1219200</xdr:colOff>
          <xdr:row>16</xdr:row>
          <xdr:rowOff>440871</xdr:rowOff>
        </xdr:to>
        <xdr:sp macro="" textlink="">
          <xdr:nvSpPr>
            <xdr:cNvPr id="4207" name="TextBox22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19</xdr:row>
          <xdr:rowOff>157843</xdr:rowOff>
        </xdr:from>
        <xdr:to>
          <xdr:col>3</xdr:col>
          <xdr:colOff>435429</xdr:colOff>
          <xdr:row>19</xdr:row>
          <xdr:rowOff>391886</xdr:rowOff>
        </xdr:to>
        <xdr:sp macro="" textlink="">
          <xdr:nvSpPr>
            <xdr:cNvPr id="4213" name="OptionButton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20</xdr:row>
          <xdr:rowOff>81643</xdr:rowOff>
        </xdr:from>
        <xdr:to>
          <xdr:col>3</xdr:col>
          <xdr:colOff>435429</xdr:colOff>
          <xdr:row>20</xdr:row>
          <xdr:rowOff>326571</xdr:rowOff>
        </xdr:to>
        <xdr:sp macro="" textlink="">
          <xdr:nvSpPr>
            <xdr:cNvPr id="4214" name="OptionButton3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21</xdr:row>
          <xdr:rowOff>157843</xdr:rowOff>
        </xdr:from>
        <xdr:to>
          <xdr:col>3</xdr:col>
          <xdr:colOff>435429</xdr:colOff>
          <xdr:row>21</xdr:row>
          <xdr:rowOff>391886</xdr:rowOff>
        </xdr:to>
        <xdr:sp macro="" textlink="">
          <xdr:nvSpPr>
            <xdr:cNvPr id="4215" name="OptionButton4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22</xdr:row>
          <xdr:rowOff>81643</xdr:rowOff>
        </xdr:from>
        <xdr:to>
          <xdr:col>3</xdr:col>
          <xdr:colOff>435429</xdr:colOff>
          <xdr:row>22</xdr:row>
          <xdr:rowOff>326571</xdr:rowOff>
        </xdr:to>
        <xdr:sp macro="" textlink="">
          <xdr:nvSpPr>
            <xdr:cNvPr id="4216" name="OptionButton6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23</xdr:row>
          <xdr:rowOff>157843</xdr:rowOff>
        </xdr:from>
        <xdr:to>
          <xdr:col>3</xdr:col>
          <xdr:colOff>435429</xdr:colOff>
          <xdr:row>23</xdr:row>
          <xdr:rowOff>391886</xdr:rowOff>
        </xdr:to>
        <xdr:sp macro="" textlink="">
          <xdr:nvSpPr>
            <xdr:cNvPr id="4217" name="OptionButton7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24</xdr:row>
          <xdr:rowOff>81643</xdr:rowOff>
        </xdr:from>
        <xdr:to>
          <xdr:col>3</xdr:col>
          <xdr:colOff>435429</xdr:colOff>
          <xdr:row>24</xdr:row>
          <xdr:rowOff>326571</xdr:rowOff>
        </xdr:to>
        <xdr:sp macro="" textlink="">
          <xdr:nvSpPr>
            <xdr:cNvPr id="4218" name="OptionButton9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25</xdr:row>
          <xdr:rowOff>157843</xdr:rowOff>
        </xdr:from>
        <xdr:to>
          <xdr:col>3</xdr:col>
          <xdr:colOff>435429</xdr:colOff>
          <xdr:row>25</xdr:row>
          <xdr:rowOff>391886</xdr:rowOff>
        </xdr:to>
        <xdr:sp macro="" textlink="">
          <xdr:nvSpPr>
            <xdr:cNvPr id="4219" name="OptionButton10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26</xdr:row>
          <xdr:rowOff>81643</xdr:rowOff>
        </xdr:from>
        <xdr:to>
          <xdr:col>3</xdr:col>
          <xdr:colOff>435429</xdr:colOff>
          <xdr:row>26</xdr:row>
          <xdr:rowOff>326571</xdr:rowOff>
        </xdr:to>
        <xdr:sp macro="" textlink="">
          <xdr:nvSpPr>
            <xdr:cNvPr id="4220" name="OptionButton12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28</xdr:row>
          <xdr:rowOff>157843</xdr:rowOff>
        </xdr:from>
        <xdr:to>
          <xdr:col>3</xdr:col>
          <xdr:colOff>435429</xdr:colOff>
          <xdr:row>28</xdr:row>
          <xdr:rowOff>391886</xdr:rowOff>
        </xdr:to>
        <xdr:sp macro="" textlink="">
          <xdr:nvSpPr>
            <xdr:cNvPr id="4221" name="OptionButton13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244929</xdr:colOff>
          <xdr:row>29</xdr:row>
          <xdr:rowOff>81643</xdr:rowOff>
        </xdr:from>
        <xdr:to>
          <xdr:col>3</xdr:col>
          <xdr:colOff>435429</xdr:colOff>
          <xdr:row>29</xdr:row>
          <xdr:rowOff>326571</xdr:rowOff>
        </xdr:to>
        <xdr:sp macro="" textlink="">
          <xdr:nvSpPr>
            <xdr:cNvPr id="4222" name="OptionButton15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174171</xdr:colOff>
          <xdr:row>4</xdr:row>
          <xdr:rowOff>81643</xdr:rowOff>
        </xdr:from>
        <xdr:to>
          <xdr:col>8</xdr:col>
          <xdr:colOff>1257300</xdr:colOff>
          <xdr:row>4</xdr:row>
          <xdr:rowOff>408214</xdr:rowOff>
        </xdr:to>
        <xdr:sp macro="" textlink="">
          <xdr:nvSpPr>
            <xdr:cNvPr id="4223" name="TextBox5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185057</xdr:colOff>
          <xdr:row>5</xdr:row>
          <xdr:rowOff>92529</xdr:rowOff>
        </xdr:from>
        <xdr:to>
          <xdr:col>8</xdr:col>
          <xdr:colOff>1268186</xdr:colOff>
          <xdr:row>5</xdr:row>
          <xdr:rowOff>429986</xdr:rowOff>
        </xdr:to>
        <xdr:sp macro="" textlink="">
          <xdr:nvSpPr>
            <xdr:cNvPr id="4224" name="TextBox6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92529</xdr:rowOff>
        </xdr:from>
        <xdr:to>
          <xdr:col>8</xdr:col>
          <xdr:colOff>1273629</xdr:colOff>
          <xdr:row>6</xdr:row>
          <xdr:rowOff>429986</xdr:rowOff>
        </xdr:to>
        <xdr:sp macro="" textlink="">
          <xdr:nvSpPr>
            <xdr:cNvPr id="4225" name="TextBox8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157843</xdr:colOff>
          <xdr:row>9</xdr:row>
          <xdr:rowOff>81643</xdr:rowOff>
        </xdr:from>
        <xdr:to>
          <xdr:col>8</xdr:col>
          <xdr:colOff>1240971</xdr:colOff>
          <xdr:row>9</xdr:row>
          <xdr:rowOff>419100</xdr:rowOff>
        </xdr:to>
        <xdr:sp macro="" textlink="">
          <xdr:nvSpPr>
            <xdr:cNvPr id="4226" name="TextBox9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157843</xdr:colOff>
          <xdr:row>10</xdr:row>
          <xdr:rowOff>76200</xdr:rowOff>
        </xdr:from>
        <xdr:to>
          <xdr:col>8</xdr:col>
          <xdr:colOff>1240971</xdr:colOff>
          <xdr:row>10</xdr:row>
          <xdr:rowOff>413657</xdr:rowOff>
        </xdr:to>
        <xdr:sp macro="" textlink="">
          <xdr:nvSpPr>
            <xdr:cNvPr id="4227" name="TextBox1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168729</xdr:colOff>
          <xdr:row>11</xdr:row>
          <xdr:rowOff>76200</xdr:rowOff>
        </xdr:from>
        <xdr:to>
          <xdr:col>8</xdr:col>
          <xdr:colOff>1251857</xdr:colOff>
          <xdr:row>11</xdr:row>
          <xdr:rowOff>413657</xdr:rowOff>
        </xdr:to>
        <xdr:sp macro="" textlink="">
          <xdr:nvSpPr>
            <xdr:cNvPr id="4228" name="TextBox1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157843</xdr:colOff>
          <xdr:row>12</xdr:row>
          <xdr:rowOff>70757</xdr:rowOff>
        </xdr:from>
        <xdr:to>
          <xdr:col>8</xdr:col>
          <xdr:colOff>1240971</xdr:colOff>
          <xdr:row>12</xdr:row>
          <xdr:rowOff>408214</xdr:rowOff>
        </xdr:to>
        <xdr:sp macro="" textlink="">
          <xdr:nvSpPr>
            <xdr:cNvPr id="4229" name="TextBox1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168729</xdr:colOff>
          <xdr:row>13</xdr:row>
          <xdr:rowOff>92529</xdr:rowOff>
        </xdr:from>
        <xdr:to>
          <xdr:col>8</xdr:col>
          <xdr:colOff>1251857</xdr:colOff>
          <xdr:row>13</xdr:row>
          <xdr:rowOff>429986</xdr:rowOff>
        </xdr:to>
        <xdr:sp macro="" textlink="">
          <xdr:nvSpPr>
            <xdr:cNvPr id="4230" name="TextBox16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81643</xdr:rowOff>
        </xdr:from>
        <xdr:to>
          <xdr:col>8</xdr:col>
          <xdr:colOff>1273629</xdr:colOff>
          <xdr:row>14</xdr:row>
          <xdr:rowOff>424543</xdr:rowOff>
        </xdr:to>
        <xdr:sp macro="" textlink="">
          <xdr:nvSpPr>
            <xdr:cNvPr id="4231" name="TextBox17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195943</xdr:colOff>
          <xdr:row>15</xdr:row>
          <xdr:rowOff>70757</xdr:rowOff>
        </xdr:from>
        <xdr:to>
          <xdr:col>8</xdr:col>
          <xdr:colOff>1279071</xdr:colOff>
          <xdr:row>15</xdr:row>
          <xdr:rowOff>413657</xdr:rowOff>
        </xdr:to>
        <xdr:sp macro="" textlink="">
          <xdr:nvSpPr>
            <xdr:cNvPr id="4232" name="TextBox18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</xdr:row>
          <xdr:rowOff>54429</xdr:rowOff>
        </xdr:from>
        <xdr:to>
          <xdr:col>8</xdr:col>
          <xdr:colOff>1273629</xdr:colOff>
          <xdr:row>16</xdr:row>
          <xdr:rowOff>397329</xdr:rowOff>
        </xdr:to>
        <xdr:sp macro="" textlink="">
          <xdr:nvSpPr>
            <xdr:cNvPr id="4233" name="TextBox23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81643</xdr:rowOff>
        </xdr:from>
        <xdr:to>
          <xdr:col>8</xdr:col>
          <xdr:colOff>1273629</xdr:colOff>
          <xdr:row>17</xdr:row>
          <xdr:rowOff>429986</xdr:rowOff>
        </xdr:to>
        <xdr:sp macro="" textlink="">
          <xdr:nvSpPr>
            <xdr:cNvPr id="4234" name="TextBox29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174171</xdr:colOff>
          <xdr:row>18</xdr:row>
          <xdr:rowOff>81643</xdr:rowOff>
        </xdr:from>
        <xdr:to>
          <xdr:col>8</xdr:col>
          <xdr:colOff>1257300</xdr:colOff>
          <xdr:row>18</xdr:row>
          <xdr:rowOff>429986</xdr:rowOff>
        </xdr:to>
        <xdr:sp macro="" textlink="">
          <xdr:nvSpPr>
            <xdr:cNvPr id="4235" name="TextBox30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185057</xdr:colOff>
          <xdr:row>19</xdr:row>
          <xdr:rowOff>81643</xdr:rowOff>
        </xdr:from>
        <xdr:to>
          <xdr:col>8</xdr:col>
          <xdr:colOff>1268186</xdr:colOff>
          <xdr:row>19</xdr:row>
          <xdr:rowOff>429986</xdr:rowOff>
        </xdr:to>
        <xdr:sp macro="" textlink="">
          <xdr:nvSpPr>
            <xdr:cNvPr id="4236" name="TextBox3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20</xdr:row>
          <xdr:rowOff>81643</xdr:rowOff>
        </xdr:from>
        <xdr:to>
          <xdr:col>8</xdr:col>
          <xdr:colOff>1273629</xdr:colOff>
          <xdr:row>20</xdr:row>
          <xdr:rowOff>429986</xdr:rowOff>
        </xdr:to>
        <xdr:sp macro="" textlink="">
          <xdr:nvSpPr>
            <xdr:cNvPr id="4237" name="TextBox36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195943</xdr:colOff>
          <xdr:row>21</xdr:row>
          <xdr:rowOff>59871</xdr:rowOff>
        </xdr:from>
        <xdr:to>
          <xdr:col>8</xdr:col>
          <xdr:colOff>1279071</xdr:colOff>
          <xdr:row>21</xdr:row>
          <xdr:rowOff>408214</xdr:rowOff>
        </xdr:to>
        <xdr:sp macro="" textlink="">
          <xdr:nvSpPr>
            <xdr:cNvPr id="4238" name="TextBox38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81643</xdr:rowOff>
        </xdr:from>
        <xdr:to>
          <xdr:col>8</xdr:col>
          <xdr:colOff>1273629</xdr:colOff>
          <xdr:row>22</xdr:row>
          <xdr:rowOff>429986</xdr:rowOff>
        </xdr:to>
        <xdr:sp macro="" textlink="">
          <xdr:nvSpPr>
            <xdr:cNvPr id="4239" name="TextBox39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195943</xdr:colOff>
          <xdr:row>23</xdr:row>
          <xdr:rowOff>81643</xdr:rowOff>
        </xdr:from>
        <xdr:to>
          <xdr:col>8</xdr:col>
          <xdr:colOff>1279071</xdr:colOff>
          <xdr:row>23</xdr:row>
          <xdr:rowOff>429986</xdr:rowOff>
        </xdr:to>
        <xdr:sp macro="" textlink="">
          <xdr:nvSpPr>
            <xdr:cNvPr id="4240" name="TextBox40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146957</xdr:colOff>
          <xdr:row>26</xdr:row>
          <xdr:rowOff>70757</xdr:rowOff>
        </xdr:from>
        <xdr:to>
          <xdr:col>8</xdr:col>
          <xdr:colOff>1219200</xdr:colOff>
          <xdr:row>26</xdr:row>
          <xdr:rowOff>419100</xdr:rowOff>
        </xdr:to>
        <xdr:sp macro="" textlink="">
          <xdr:nvSpPr>
            <xdr:cNvPr id="4241" name="TextBox41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168729</xdr:colOff>
          <xdr:row>27</xdr:row>
          <xdr:rowOff>76200</xdr:rowOff>
        </xdr:from>
        <xdr:to>
          <xdr:col>8</xdr:col>
          <xdr:colOff>1240971</xdr:colOff>
          <xdr:row>27</xdr:row>
          <xdr:rowOff>424543</xdr:rowOff>
        </xdr:to>
        <xdr:sp macro="" textlink="">
          <xdr:nvSpPr>
            <xdr:cNvPr id="4242" name="TextBox42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174171</xdr:colOff>
          <xdr:row>28</xdr:row>
          <xdr:rowOff>70757</xdr:rowOff>
        </xdr:from>
        <xdr:to>
          <xdr:col>8</xdr:col>
          <xdr:colOff>1246414</xdr:colOff>
          <xdr:row>28</xdr:row>
          <xdr:rowOff>419100</xdr:rowOff>
        </xdr:to>
        <xdr:sp macro="" textlink="">
          <xdr:nvSpPr>
            <xdr:cNvPr id="4243" name="TextBox43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31</xdr:row>
          <xdr:rowOff>70757</xdr:rowOff>
        </xdr:from>
        <xdr:to>
          <xdr:col>8</xdr:col>
          <xdr:colOff>1262743</xdr:colOff>
          <xdr:row>31</xdr:row>
          <xdr:rowOff>419100</xdr:rowOff>
        </xdr:to>
        <xdr:sp macro="" textlink="">
          <xdr:nvSpPr>
            <xdr:cNvPr id="4244" name="TextBox44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76200</xdr:rowOff>
        </xdr:from>
        <xdr:to>
          <xdr:col>8</xdr:col>
          <xdr:colOff>1262743</xdr:colOff>
          <xdr:row>32</xdr:row>
          <xdr:rowOff>424543</xdr:rowOff>
        </xdr:to>
        <xdr:sp macro="" textlink="">
          <xdr:nvSpPr>
            <xdr:cNvPr id="4245" name="TextBox45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195943</xdr:colOff>
          <xdr:row>33</xdr:row>
          <xdr:rowOff>70757</xdr:rowOff>
        </xdr:from>
        <xdr:to>
          <xdr:col>8</xdr:col>
          <xdr:colOff>1268186</xdr:colOff>
          <xdr:row>33</xdr:row>
          <xdr:rowOff>429986</xdr:rowOff>
        </xdr:to>
        <xdr:sp macro="" textlink="">
          <xdr:nvSpPr>
            <xdr:cNvPr id="4246" name="TextBox46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195943</xdr:colOff>
          <xdr:row>34</xdr:row>
          <xdr:rowOff>92529</xdr:rowOff>
        </xdr:from>
        <xdr:to>
          <xdr:col>8</xdr:col>
          <xdr:colOff>1268186</xdr:colOff>
          <xdr:row>34</xdr:row>
          <xdr:rowOff>451757</xdr:rowOff>
        </xdr:to>
        <xdr:sp macro="" textlink="">
          <xdr:nvSpPr>
            <xdr:cNvPr id="4247" name="TextBox47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35</xdr:row>
          <xdr:rowOff>76200</xdr:rowOff>
        </xdr:from>
        <xdr:to>
          <xdr:col>8</xdr:col>
          <xdr:colOff>1262743</xdr:colOff>
          <xdr:row>35</xdr:row>
          <xdr:rowOff>435429</xdr:rowOff>
        </xdr:to>
        <xdr:sp macro="" textlink="">
          <xdr:nvSpPr>
            <xdr:cNvPr id="4248" name="TextBox48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185057</xdr:colOff>
          <xdr:row>36</xdr:row>
          <xdr:rowOff>81643</xdr:rowOff>
        </xdr:from>
        <xdr:to>
          <xdr:col>8</xdr:col>
          <xdr:colOff>1257300</xdr:colOff>
          <xdr:row>36</xdr:row>
          <xdr:rowOff>446314</xdr:rowOff>
        </xdr:to>
        <xdr:sp macro="" textlink="">
          <xdr:nvSpPr>
            <xdr:cNvPr id="4249" name="TextBox49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81643</xdr:rowOff>
        </xdr:from>
        <xdr:to>
          <xdr:col>8</xdr:col>
          <xdr:colOff>1262743</xdr:colOff>
          <xdr:row>37</xdr:row>
          <xdr:rowOff>446314</xdr:rowOff>
        </xdr:to>
        <xdr:sp macro="" textlink="">
          <xdr:nvSpPr>
            <xdr:cNvPr id="4250" name="TextBox50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38</xdr:row>
          <xdr:rowOff>70757</xdr:rowOff>
        </xdr:from>
        <xdr:to>
          <xdr:col>8</xdr:col>
          <xdr:colOff>1262743</xdr:colOff>
          <xdr:row>38</xdr:row>
          <xdr:rowOff>435429</xdr:rowOff>
        </xdr:to>
        <xdr:sp macro="" textlink="">
          <xdr:nvSpPr>
            <xdr:cNvPr id="4251" name="TextBox51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195943</xdr:colOff>
          <xdr:row>39</xdr:row>
          <xdr:rowOff>70757</xdr:rowOff>
        </xdr:from>
        <xdr:to>
          <xdr:col>8</xdr:col>
          <xdr:colOff>1268186</xdr:colOff>
          <xdr:row>39</xdr:row>
          <xdr:rowOff>435429</xdr:rowOff>
        </xdr:to>
        <xdr:sp macro="" textlink="">
          <xdr:nvSpPr>
            <xdr:cNvPr id="4252" name="TextBox52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40</xdr:row>
          <xdr:rowOff>76200</xdr:rowOff>
        </xdr:from>
        <xdr:to>
          <xdr:col>8</xdr:col>
          <xdr:colOff>1262743</xdr:colOff>
          <xdr:row>40</xdr:row>
          <xdr:rowOff>451757</xdr:rowOff>
        </xdr:to>
        <xdr:sp macro="" textlink="">
          <xdr:nvSpPr>
            <xdr:cNvPr id="4253" name="TextBox53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19</xdr:row>
      <xdr:rowOff>76200</xdr:rowOff>
    </xdr:from>
    <xdr:to>
      <xdr:col>12</xdr:col>
      <xdr:colOff>2240360</xdr:colOff>
      <xdr:row>22</xdr:row>
      <xdr:rowOff>425381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200" y="7905750"/>
          <a:ext cx="1840310" cy="1835081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381001</xdr:colOff>
      <xdr:row>4</xdr:row>
      <xdr:rowOff>146179</xdr:rowOff>
    </xdr:from>
    <xdr:to>
      <xdr:col>12</xdr:col>
      <xdr:colOff>2057400</xdr:colOff>
      <xdr:row>7</xdr:row>
      <xdr:rowOff>406114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3151" y="527179"/>
          <a:ext cx="1676399" cy="174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190" Type="http://schemas.openxmlformats.org/officeDocument/2006/relationships/control" Target="../activeX/activeX94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201" Type="http://schemas.openxmlformats.org/officeDocument/2006/relationships/image" Target="../media/image99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5"/>
  <sheetViews>
    <sheetView tabSelected="1" zoomScale="55" zoomScaleNormal="55" workbookViewId="0">
      <selection activeCell="C5" sqref="C5:L5"/>
    </sheetView>
  </sheetViews>
  <sheetFormatPr defaultRowHeight="14.6" x14ac:dyDescent="0.4"/>
  <cols>
    <col min="1" max="1" width="12.4609375" customWidth="1"/>
    <col min="2" max="2" width="22" customWidth="1"/>
    <col min="3" max="3" width="83.23046875" customWidth="1"/>
  </cols>
  <sheetData>
    <row r="1" spans="1:13" ht="29.4" customHeight="1" x14ac:dyDescent="0.4">
      <c r="A1" s="55"/>
      <c r="B1" s="57" t="s">
        <v>128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56"/>
    </row>
    <row r="2" spans="1:13" ht="169.2" customHeight="1" x14ac:dyDescent="0.4">
      <c r="A2" s="55"/>
      <c r="B2" s="60" t="s">
        <v>129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56"/>
    </row>
    <row r="3" spans="1:13" ht="24.65" customHeight="1" x14ac:dyDescent="0.4">
      <c r="A3" s="55"/>
      <c r="B3" s="63" t="s">
        <v>125</v>
      </c>
      <c r="C3" s="64"/>
      <c r="D3" s="64"/>
      <c r="E3" s="64"/>
      <c r="F3" s="64"/>
      <c r="G3" s="64"/>
      <c r="H3" s="64"/>
      <c r="I3" s="64"/>
      <c r="J3" s="64"/>
      <c r="K3" s="64"/>
      <c r="L3" s="65"/>
      <c r="M3" s="56"/>
    </row>
    <row r="4" spans="1:13" ht="60" customHeight="1" x14ac:dyDescent="0.4">
      <c r="A4" s="55"/>
      <c r="B4" s="15" t="s">
        <v>126</v>
      </c>
      <c r="C4" s="51" t="s">
        <v>131</v>
      </c>
      <c r="D4" s="51"/>
      <c r="E4" s="51"/>
      <c r="F4" s="51"/>
      <c r="G4" s="51"/>
      <c r="H4" s="51"/>
      <c r="I4" s="51"/>
      <c r="J4" s="51"/>
      <c r="K4" s="51"/>
      <c r="L4" s="51"/>
      <c r="M4" s="56"/>
    </row>
    <row r="5" spans="1:13" ht="60" customHeight="1" thickBot="1" x14ac:dyDescent="0.45">
      <c r="A5" s="55"/>
      <c r="B5" s="16" t="s">
        <v>127</v>
      </c>
      <c r="C5" s="52" t="s">
        <v>130</v>
      </c>
      <c r="D5" s="53"/>
      <c r="E5" s="53"/>
      <c r="F5" s="53"/>
      <c r="G5" s="53"/>
      <c r="H5" s="53"/>
      <c r="I5" s="53"/>
      <c r="J5" s="53"/>
      <c r="K5" s="53"/>
      <c r="L5" s="54"/>
      <c r="M5" s="56"/>
    </row>
    <row r="6" spans="1:13" x14ac:dyDescent="0.4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4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4">
      <c r="A10" s="14"/>
    </row>
    <row r="11" spans="1:13" x14ac:dyDescent="0.4">
      <c r="A11" s="14"/>
    </row>
    <row r="12" spans="1:13" x14ac:dyDescent="0.4">
      <c r="A12" s="14"/>
    </row>
    <row r="13" spans="1:13" x14ac:dyDescent="0.4">
      <c r="A13" s="14"/>
    </row>
    <row r="14" spans="1:13" x14ac:dyDescent="0.4">
      <c r="A14" s="14"/>
    </row>
    <row r="15" spans="1:13" x14ac:dyDescent="0.4">
      <c r="A15" s="14"/>
    </row>
  </sheetData>
  <sheetProtection sheet="1" objects="1" scenarios="1"/>
  <mergeCells count="8">
    <mergeCell ref="C4:L4"/>
    <mergeCell ref="C5:L5"/>
    <mergeCell ref="A1:A5"/>
    <mergeCell ref="M1:M5"/>
    <mergeCell ref="A6:M9"/>
    <mergeCell ref="B1:L1"/>
    <mergeCell ref="B2:L2"/>
    <mergeCell ref="B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76"/>
  <sheetViews>
    <sheetView zoomScale="40" zoomScaleNormal="40" workbookViewId="0">
      <selection activeCell="L27" sqref="L27"/>
    </sheetView>
  </sheetViews>
  <sheetFormatPr defaultRowHeight="14.6" x14ac:dyDescent="0.4"/>
  <cols>
    <col min="1" max="1" width="10.765625" style="37" customWidth="1"/>
    <col min="2" max="2" width="75.765625" style="18" customWidth="1"/>
    <col min="3" max="3" width="20.765625" style="38" hidden="1" customWidth="1"/>
    <col min="4" max="4" width="20.765625" style="38" customWidth="1"/>
    <col min="5" max="5" width="6.4609375" style="18" customWidth="1"/>
    <col min="6" max="6" width="10.765625" style="18" customWidth="1"/>
    <col min="7" max="7" width="75.765625" style="18" customWidth="1"/>
    <col min="8" max="8" width="20.765625" style="38" hidden="1" customWidth="1"/>
    <col min="9" max="9" width="20.765625" style="18" customWidth="1"/>
    <col min="10" max="16384" width="9.23046875" style="18"/>
  </cols>
  <sheetData>
    <row r="1" spans="1:9" ht="10.1" customHeight="1" x14ac:dyDescent="0.4">
      <c r="A1" s="90"/>
      <c r="B1" s="90"/>
      <c r="C1" s="90"/>
      <c r="D1" s="90"/>
      <c r="E1" s="90"/>
      <c r="F1" s="90"/>
      <c r="G1" s="90"/>
      <c r="H1" s="90"/>
      <c r="I1" s="90"/>
    </row>
    <row r="2" spans="1:9" ht="34.950000000000003" customHeight="1" x14ac:dyDescent="0.4">
      <c r="A2" s="91" t="s">
        <v>126</v>
      </c>
      <c r="B2" s="91"/>
      <c r="C2" s="91"/>
      <c r="D2" s="91"/>
      <c r="E2" s="91"/>
      <c r="F2" s="91"/>
      <c r="G2" s="91"/>
      <c r="H2" s="91"/>
      <c r="I2" s="91"/>
    </row>
    <row r="3" spans="1:9" ht="10.1" customHeight="1" thickBot="1" x14ac:dyDescent="0.45">
      <c r="A3" s="92"/>
      <c r="B3" s="92"/>
      <c r="C3" s="92"/>
      <c r="D3" s="92"/>
      <c r="E3" s="92"/>
      <c r="F3" s="92"/>
      <c r="G3" s="92"/>
      <c r="H3" s="92"/>
      <c r="I3" s="92"/>
    </row>
    <row r="4" spans="1:9" s="19" customFormat="1" ht="34.950000000000003" customHeight="1" x14ac:dyDescent="0.55000000000000004">
      <c r="A4" s="93" t="s">
        <v>0</v>
      </c>
      <c r="B4" s="94"/>
      <c r="C4" s="94"/>
      <c r="D4" s="95"/>
      <c r="E4" s="83"/>
      <c r="F4" s="93" t="s">
        <v>92</v>
      </c>
      <c r="G4" s="94"/>
      <c r="H4" s="94"/>
      <c r="I4" s="95"/>
    </row>
    <row r="5" spans="1:9" ht="40.1" customHeight="1" x14ac:dyDescent="0.5">
      <c r="A5" s="41">
        <v>1</v>
      </c>
      <c r="B5" s="42" t="s">
        <v>5</v>
      </c>
      <c r="C5" s="20" t="s">
        <v>155</v>
      </c>
      <c r="D5" s="21"/>
      <c r="E5" s="84"/>
      <c r="F5" s="41">
        <v>1</v>
      </c>
      <c r="G5" s="48" t="s">
        <v>63</v>
      </c>
      <c r="H5" s="22" t="s">
        <v>154</v>
      </c>
      <c r="I5" s="23"/>
    </row>
    <row r="6" spans="1:9" ht="40.1" customHeight="1" x14ac:dyDescent="0.5">
      <c r="A6" s="41">
        <v>2</v>
      </c>
      <c r="B6" s="42" t="s">
        <v>1</v>
      </c>
      <c r="C6" s="22">
        <v>3000</v>
      </c>
      <c r="D6" s="24"/>
      <c r="E6" s="84"/>
      <c r="F6" s="41">
        <v>2</v>
      </c>
      <c r="G6" s="48" t="s">
        <v>64</v>
      </c>
      <c r="H6" s="22">
        <v>195</v>
      </c>
      <c r="I6" s="23"/>
    </row>
    <row r="7" spans="1:9" ht="40.1" customHeight="1" x14ac:dyDescent="0.5">
      <c r="A7" s="41">
        <v>3</v>
      </c>
      <c r="B7" s="43" t="s">
        <v>2</v>
      </c>
      <c r="C7" s="22">
        <v>2000</v>
      </c>
      <c r="D7" s="24"/>
      <c r="E7" s="84"/>
      <c r="F7" s="41">
        <v>3</v>
      </c>
      <c r="G7" s="48" t="s">
        <v>65</v>
      </c>
      <c r="H7" s="22">
        <v>325</v>
      </c>
      <c r="I7" s="23"/>
    </row>
    <row r="8" spans="1:9" ht="40.1" customHeight="1" x14ac:dyDescent="0.5">
      <c r="A8" s="41">
        <v>4</v>
      </c>
      <c r="B8" s="42" t="s">
        <v>4</v>
      </c>
      <c r="C8" s="22" t="s">
        <v>6</v>
      </c>
      <c r="D8" s="24"/>
      <c r="E8" s="84"/>
      <c r="F8" s="41">
        <v>4</v>
      </c>
      <c r="G8" s="48" t="s">
        <v>66</v>
      </c>
      <c r="H8" s="25">
        <f>(H6/H5)</f>
        <v>0.375</v>
      </c>
      <c r="I8" s="39"/>
    </row>
    <row r="9" spans="1:9" ht="40.1" customHeight="1" x14ac:dyDescent="0.5">
      <c r="A9" s="41">
        <v>5</v>
      </c>
      <c r="B9" s="42" t="s">
        <v>132</v>
      </c>
      <c r="C9" s="22">
        <v>14</v>
      </c>
      <c r="D9" s="24"/>
      <c r="E9" s="84"/>
      <c r="F9" s="41">
        <v>5</v>
      </c>
      <c r="G9" s="49" t="s">
        <v>67</v>
      </c>
      <c r="H9" s="25">
        <f>(H7/H5)</f>
        <v>0.625</v>
      </c>
      <c r="I9" s="39"/>
    </row>
    <row r="10" spans="1:9" ht="40.1" customHeight="1" x14ac:dyDescent="0.5">
      <c r="A10" s="41">
        <v>6</v>
      </c>
      <c r="B10" s="42" t="s">
        <v>46</v>
      </c>
      <c r="C10" s="22" t="s">
        <v>8</v>
      </c>
      <c r="D10" s="24"/>
      <c r="E10" s="84"/>
      <c r="F10" s="41">
        <v>6</v>
      </c>
      <c r="G10" s="49" t="s">
        <v>69</v>
      </c>
      <c r="H10" s="22">
        <v>122</v>
      </c>
      <c r="I10" s="23"/>
    </row>
    <row r="11" spans="1:9" ht="40.1" customHeight="1" x14ac:dyDescent="0.5">
      <c r="A11" s="41">
        <v>7</v>
      </c>
      <c r="B11" s="42" t="s">
        <v>133</v>
      </c>
      <c r="C11" s="22">
        <v>789</v>
      </c>
      <c r="D11" s="24"/>
      <c r="E11" s="84"/>
      <c r="F11" s="41">
        <v>7</v>
      </c>
      <c r="G11" s="49" t="s">
        <v>85</v>
      </c>
      <c r="H11" s="22">
        <v>70</v>
      </c>
      <c r="I11" s="23"/>
    </row>
    <row r="12" spans="1:9" ht="40.1" customHeight="1" thickBot="1" x14ac:dyDescent="0.55000000000000004">
      <c r="A12" s="44">
        <v>8</v>
      </c>
      <c r="B12" s="45" t="s">
        <v>3</v>
      </c>
      <c r="C12" s="26" t="s">
        <v>42</v>
      </c>
      <c r="D12" s="27"/>
      <c r="E12" s="84"/>
      <c r="F12" s="41">
        <v>8</v>
      </c>
      <c r="G12" s="49" t="s">
        <v>71</v>
      </c>
      <c r="H12" s="22" t="s">
        <v>73</v>
      </c>
      <c r="I12" s="23"/>
    </row>
    <row r="13" spans="1:9" ht="40.1" customHeight="1" x14ac:dyDescent="0.5">
      <c r="A13" s="93" t="s">
        <v>9</v>
      </c>
      <c r="B13" s="94"/>
      <c r="C13" s="94"/>
      <c r="D13" s="95"/>
      <c r="E13" s="84"/>
      <c r="F13" s="41">
        <v>9</v>
      </c>
      <c r="G13" s="49" t="s">
        <v>70</v>
      </c>
      <c r="H13" s="22" t="s">
        <v>73</v>
      </c>
      <c r="I13" s="23"/>
    </row>
    <row r="14" spans="1:9" ht="40.1" customHeight="1" x14ac:dyDescent="0.5">
      <c r="A14" s="41">
        <v>1</v>
      </c>
      <c r="B14" s="46" t="s">
        <v>13</v>
      </c>
      <c r="C14" s="22" t="s">
        <v>18</v>
      </c>
      <c r="D14" s="24"/>
      <c r="E14" s="84"/>
      <c r="F14" s="41">
        <v>10</v>
      </c>
      <c r="G14" s="49" t="s">
        <v>72</v>
      </c>
      <c r="H14" s="22">
        <v>13</v>
      </c>
      <c r="I14" s="23"/>
    </row>
    <row r="15" spans="1:9" ht="40.1" customHeight="1" x14ac:dyDescent="0.5">
      <c r="A15" s="41">
        <v>2</v>
      </c>
      <c r="B15" s="46" t="s">
        <v>12</v>
      </c>
      <c r="C15" s="22" t="s">
        <v>17</v>
      </c>
      <c r="D15" s="24"/>
      <c r="E15" s="84"/>
      <c r="F15" s="41">
        <v>11</v>
      </c>
      <c r="G15" s="49" t="s">
        <v>74</v>
      </c>
      <c r="H15" s="22" t="s">
        <v>82</v>
      </c>
      <c r="I15" s="23"/>
    </row>
    <row r="16" spans="1:9" ht="40.1" customHeight="1" x14ac:dyDescent="0.5">
      <c r="A16" s="41">
        <v>3</v>
      </c>
      <c r="B16" s="42" t="s">
        <v>10</v>
      </c>
      <c r="C16" s="22" t="s">
        <v>16</v>
      </c>
      <c r="D16" s="24"/>
      <c r="E16" s="84"/>
      <c r="F16" s="41">
        <v>12</v>
      </c>
      <c r="G16" s="49" t="s">
        <v>139</v>
      </c>
      <c r="H16" s="22">
        <v>90</v>
      </c>
      <c r="I16" s="23"/>
    </row>
    <row r="17" spans="1:9" ht="40.1" customHeight="1" x14ac:dyDescent="0.5">
      <c r="A17" s="41">
        <v>4</v>
      </c>
      <c r="B17" s="42" t="s">
        <v>11</v>
      </c>
      <c r="C17" s="22" t="s">
        <v>8</v>
      </c>
      <c r="D17" s="24"/>
      <c r="E17" s="84"/>
      <c r="F17" s="41">
        <v>13</v>
      </c>
      <c r="G17" s="49" t="s">
        <v>75</v>
      </c>
      <c r="H17" s="22" t="s">
        <v>83</v>
      </c>
      <c r="I17" s="23"/>
    </row>
    <row r="18" spans="1:9" ht="40.1" customHeight="1" x14ac:dyDescent="0.5">
      <c r="A18" s="75">
        <v>5</v>
      </c>
      <c r="B18" s="86" t="s">
        <v>138</v>
      </c>
      <c r="C18" s="22" t="b">
        <v>1</v>
      </c>
      <c r="D18" s="24" t="s">
        <v>14</v>
      </c>
      <c r="E18" s="84"/>
      <c r="F18" s="41">
        <v>14</v>
      </c>
      <c r="G18" s="49" t="s">
        <v>76</v>
      </c>
      <c r="H18" s="22" t="s">
        <v>83</v>
      </c>
      <c r="I18" s="23"/>
    </row>
    <row r="19" spans="1:9" ht="40.1" customHeight="1" x14ac:dyDescent="0.5">
      <c r="A19" s="76"/>
      <c r="B19" s="87"/>
      <c r="C19" s="22" t="b">
        <v>0</v>
      </c>
      <c r="D19" s="24" t="s">
        <v>15</v>
      </c>
      <c r="E19" s="84"/>
      <c r="F19" s="41">
        <v>15</v>
      </c>
      <c r="G19" s="49" t="s">
        <v>77</v>
      </c>
      <c r="H19" s="22">
        <v>7</v>
      </c>
      <c r="I19" s="23"/>
    </row>
    <row r="20" spans="1:9" ht="40.1" customHeight="1" x14ac:dyDescent="0.5">
      <c r="A20" s="75">
        <v>6</v>
      </c>
      <c r="B20" s="86" t="s">
        <v>137</v>
      </c>
      <c r="C20" s="22" t="b">
        <v>1</v>
      </c>
      <c r="D20" s="24" t="s">
        <v>14</v>
      </c>
      <c r="E20" s="84"/>
      <c r="F20" s="41">
        <v>16</v>
      </c>
      <c r="G20" s="49" t="s">
        <v>78</v>
      </c>
      <c r="H20" s="22" t="s">
        <v>84</v>
      </c>
      <c r="I20" s="23"/>
    </row>
    <row r="21" spans="1:9" ht="40.1" customHeight="1" x14ac:dyDescent="0.5">
      <c r="A21" s="76"/>
      <c r="B21" s="87"/>
      <c r="C21" s="22" t="b">
        <v>0</v>
      </c>
      <c r="D21" s="24" t="s">
        <v>15</v>
      </c>
      <c r="E21" s="84"/>
      <c r="F21" s="41">
        <v>17</v>
      </c>
      <c r="G21" s="49" t="s">
        <v>140</v>
      </c>
      <c r="H21" s="22">
        <v>202</v>
      </c>
      <c r="I21" s="23"/>
    </row>
    <row r="22" spans="1:9" ht="40.1" customHeight="1" x14ac:dyDescent="0.5">
      <c r="A22" s="75">
        <v>7</v>
      </c>
      <c r="B22" s="86" t="s">
        <v>136</v>
      </c>
      <c r="C22" s="22" t="b">
        <v>1</v>
      </c>
      <c r="D22" s="24" t="s">
        <v>14</v>
      </c>
      <c r="E22" s="84"/>
      <c r="F22" s="41">
        <v>18</v>
      </c>
      <c r="G22" s="48" t="s">
        <v>79</v>
      </c>
      <c r="H22" s="22">
        <v>100</v>
      </c>
      <c r="I22" s="23"/>
    </row>
    <row r="23" spans="1:9" ht="40.1" customHeight="1" x14ac:dyDescent="0.5">
      <c r="A23" s="76"/>
      <c r="B23" s="87"/>
      <c r="C23" s="22" t="b">
        <v>0</v>
      </c>
      <c r="D23" s="24" t="s">
        <v>15</v>
      </c>
      <c r="E23" s="84"/>
      <c r="F23" s="41">
        <v>19</v>
      </c>
      <c r="G23" s="48" t="s">
        <v>80</v>
      </c>
      <c r="H23" s="22">
        <v>110</v>
      </c>
      <c r="I23" s="23"/>
    </row>
    <row r="24" spans="1:9" ht="40.1" customHeight="1" x14ac:dyDescent="0.5">
      <c r="A24" s="75">
        <v>8</v>
      </c>
      <c r="B24" s="86" t="s">
        <v>135</v>
      </c>
      <c r="C24" s="22" t="b">
        <v>1</v>
      </c>
      <c r="D24" s="24" t="s">
        <v>14</v>
      </c>
      <c r="E24" s="84"/>
      <c r="F24" s="41">
        <v>20</v>
      </c>
      <c r="G24" s="48" t="s">
        <v>81</v>
      </c>
      <c r="H24" s="22">
        <v>12</v>
      </c>
      <c r="I24" s="23"/>
    </row>
    <row r="25" spans="1:9" ht="40.1" customHeight="1" x14ac:dyDescent="0.4">
      <c r="A25" s="76"/>
      <c r="B25" s="87"/>
      <c r="C25" s="22" t="b">
        <v>0</v>
      </c>
      <c r="D25" s="24" t="s">
        <v>15</v>
      </c>
      <c r="E25" s="84"/>
      <c r="F25" s="81">
        <v>21</v>
      </c>
      <c r="G25" s="82" t="s">
        <v>87</v>
      </c>
      <c r="H25" s="22" t="b">
        <v>1</v>
      </c>
      <c r="I25" s="24" t="s">
        <v>14</v>
      </c>
    </row>
    <row r="26" spans="1:9" ht="40.1" customHeight="1" x14ac:dyDescent="0.4">
      <c r="A26" s="75">
        <v>9</v>
      </c>
      <c r="B26" s="86" t="s">
        <v>134</v>
      </c>
      <c r="C26" s="22" t="b">
        <v>1</v>
      </c>
      <c r="D26" s="24" t="s">
        <v>14</v>
      </c>
      <c r="E26" s="84"/>
      <c r="F26" s="81"/>
      <c r="G26" s="82"/>
      <c r="H26" s="22" t="b">
        <v>0</v>
      </c>
      <c r="I26" s="24" t="s">
        <v>15</v>
      </c>
    </row>
    <row r="27" spans="1:9" s="28" customFormat="1" ht="40.1" customHeight="1" x14ac:dyDescent="0.4">
      <c r="A27" s="76"/>
      <c r="B27" s="87"/>
      <c r="C27" s="22" t="b">
        <v>0</v>
      </c>
      <c r="D27" s="24" t="s">
        <v>15</v>
      </c>
      <c r="E27" s="84"/>
      <c r="F27" s="41">
        <v>22</v>
      </c>
      <c r="G27" s="48" t="s">
        <v>108</v>
      </c>
      <c r="H27" s="22">
        <v>2700</v>
      </c>
      <c r="I27" s="24"/>
    </row>
    <row r="28" spans="1:9" s="28" customFormat="1" ht="40.1" customHeight="1" x14ac:dyDescent="0.4">
      <c r="A28" s="41">
        <v>10</v>
      </c>
      <c r="B28" s="42" t="s">
        <v>47</v>
      </c>
      <c r="C28" s="22" t="s">
        <v>7</v>
      </c>
      <c r="D28" s="24"/>
      <c r="E28" s="84"/>
      <c r="F28" s="41">
        <v>23</v>
      </c>
      <c r="G28" s="48" t="s">
        <v>109</v>
      </c>
      <c r="H28" s="22">
        <v>2000</v>
      </c>
      <c r="I28" s="29"/>
    </row>
    <row r="29" spans="1:9" s="28" customFormat="1" ht="40.1" customHeight="1" x14ac:dyDescent="0.4">
      <c r="A29" s="75">
        <v>11</v>
      </c>
      <c r="B29" s="88" t="s">
        <v>19</v>
      </c>
      <c r="C29" s="22" t="b">
        <v>1</v>
      </c>
      <c r="D29" s="24" t="s">
        <v>14</v>
      </c>
      <c r="E29" s="84"/>
      <c r="F29" s="41">
        <v>24</v>
      </c>
      <c r="G29" s="48" t="s">
        <v>110</v>
      </c>
      <c r="H29" s="22">
        <v>700</v>
      </c>
      <c r="I29" s="29"/>
    </row>
    <row r="30" spans="1:9" s="28" customFormat="1" ht="40.1" customHeight="1" x14ac:dyDescent="0.4">
      <c r="A30" s="76"/>
      <c r="B30" s="89"/>
      <c r="C30" s="22" t="b">
        <v>0</v>
      </c>
      <c r="D30" s="24" t="s">
        <v>15</v>
      </c>
      <c r="E30" s="84"/>
      <c r="F30" s="50"/>
      <c r="G30" s="48" t="s">
        <v>111</v>
      </c>
      <c r="H30" s="30">
        <f>(H28/C6)*100</f>
        <v>66.666666666666657</v>
      </c>
      <c r="I30" s="40"/>
    </row>
    <row r="31" spans="1:9" s="28" customFormat="1" ht="40.1" customHeight="1" x14ac:dyDescent="0.4">
      <c r="A31" s="75">
        <v>12</v>
      </c>
      <c r="B31" s="77" t="s">
        <v>20</v>
      </c>
      <c r="C31" s="31" t="b">
        <v>1</v>
      </c>
      <c r="D31" s="24" t="s">
        <v>14</v>
      </c>
      <c r="E31" s="84"/>
      <c r="F31" s="50"/>
      <c r="G31" s="48" t="s">
        <v>112</v>
      </c>
      <c r="H31" s="32">
        <f>(H29/C7)*100</f>
        <v>35</v>
      </c>
      <c r="I31" s="40"/>
    </row>
    <row r="32" spans="1:9" s="28" customFormat="1" ht="40.1" customHeight="1" x14ac:dyDescent="0.4">
      <c r="A32" s="76"/>
      <c r="B32" s="78"/>
      <c r="C32" s="22" t="b">
        <v>0</v>
      </c>
      <c r="D32" s="24" t="s">
        <v>15</v>
      </c>
      <c r="E32" s="84"/>
      <c r="F32" s="41">
        <v>25</v>
      </c>
      <c r="G32" s="48" t="s">
        <v>88</v>
      </c>
      <c r="H32" s="22">
        <v>4200</v>
      </c>
      <c r="I32" s="29"/>
    </row>
    <row r="33" spans="1:12" s="28" customFormat="1" ht="40.1" customHeight="1" x14ac:dyDescent="0.4">
      <c r="A33" s="75">
        <v>13</v>
      </c>
      <c r="B33" s="77" t="s">
        <v>21</v>
      </c>
      <c r="C33" s="22" t="b">
        <v>1</v>
      </c>
      <c r="D33" s="24" t="s">
        <v>14</v>
      </c>
      <c r="E33" s="84"/>
      <c r="F33" s="41">
        <v>26</v>
      </c>
      <c r="G33" s="48" t="s">
        <v>114</v>
      </c>
      <c r="H33" s="22">
        <v>2300</v>
      </c>
      <c r="I33" s="29"/>
    </row>
    <row r="34" spans="1:12" ht="40.1" customHeight="1" x14ac:dyDescent="0.5">
      <c r="A34" s="76"/>
      <c r="B34" s="78"/>
      <c r="C34" s="22" t="b">
        <v>0</v>
      </c>
      <c r="D34" s="24" t="s">
        <v>15</v>
      </c>
      <c r="E34" s="84"/>
      <c r="F34" s="41">
        <v>27</v>
      </c>
      <c r="G34" s="48" t="s">
        <v>141</v>
      </c>
      <c r="H34" s="22">
        <v>450</v>
      </c>
      <c r="I34" s="33"/>
      <c r="K34" s="28"/>
      <c r="L34" s="28"/>
    </row>
    <row r="35" spans="1:12" ht="40.1" customHeight="1" x14ac:dyDescent="0.5">
      <c r="A35" s="75">
        <v>14</v>
      </c>
      <c r="B35" s="77" t="s">
        <v>22</v>
      </c>
      <c r="C35" s="22" t="b">
        <v>1</v>
      </c>
      <c r="D35" s="24" t="s">
        <v>14</v>
      </c>
      <c r="E35" s="84"/>
      <c r="F35" s="41">
        <v>28</v>
      </c>
      <c r="G35" s="48" t="s">
        <v>142</v>
      </c>
      <c r="H35" s="34">
        <v>250</v>
      </c>
      <c r="I35" s="35"/>
      <c r="K35" s="28"/>
      <c r="L35" s="28"/>
    </row>
    <row r="36" spans="1:12" ht="40.1" customHeight="1" x14ac:dyDescent="0.5">
      <c r="A36" s="76"/>
      <c r="B36" s="78"/>
      <c r="C36" s="22" t="b">
        <v>0</v>
      </c>
      <c r="D36" s="24" t="s">
        <v>15</v>
      </c>
      <c r="E36" s="84"/>
      <c r="F36" s="41">
        <v>29</v>
      </c>
      <c r="G36" s="48" t="s">
        <v>143</v>
      </c>
      <c r="H36" s="34">
        <v>200</v>
      </c>
      <c r="I36" s="35"/>
      <c r="K36" s="28"/>
      <c r="L36" s="28"/>
    </row>
    <row r="37" spans="1:12" ht="40.1" customHeight="1" x14ac:dyDescent="0.5">
      <c r="A37" s="41">
        <v>15</v>
      </c>
      <c r="B37" s="42" t="s">
        <v>48</v>
      </c>
      <c r="C37" s="22" t="s">
        <v>34</v>
      </c>
      <c r="D37" s="24"/>
      <c r="E37" s="84"/>
      <c r="F37" s="41">
        <v>30</v>
      </c>
      <c r="G37" s="48" t="s">
        <v>144</v>
      </c>
      <c r="H37" s="22">
        <v>12</v>
      </c>
      <c r="I37" s="33"/>
      <c r="K37" s="28"/>
      <c r="L37" s="28"/>
    </row>
    <row r="38" spans="1:12" ht="40.1" customHeight="1" x14ac:dyDescent="0.5">
      <c r="A38" s="75">
        <v>16</v>
      </c>
      <c r="B38" s="77" t="s">
        <v>23</v>
      </c>
      <c r="C38" s="22" t="b">
        <v>1</v>
      </c>
      <c r="D38" s="24" t="s">
        <v>14</v>
      </c>
      <c r="E38" s="84"/>
      <c r="F38" s="41">
        <v>31</v>
      </c>
      <c r="G38" s="48" t="s">
        <v>145</v>
      </c>
      <c r="H38" s="22">
        <v>3</v>
      </c>
      <c r="I38" s="33"/>
      <c r="K38" s="28"/>
      <c r="L38" s="28"/>
    </row>
    <row r="39" spans="1:12" ht="40.1" customHeight="1" x14ac:dyDescent="0.5">
      <c r="A39" s="76"/>
      <c r="B39" s="78"/>
      <c r="C39" s="22" t="b">
        <v>0</v>
      </c>
      <c r="D39" s="24" t="s">
        <v>15</v>
      </c>
      <c r="E39" s="84"/>
      <c r="F39" s="41">
        <v>32</v>
      </c>
      <c r="G39" s="48" t="s">
        <v>146</v>
      </c>
      <c r="H39" s="22">
        <v>9</v>
      </c>
      <c r="I39" s="33"/>
      <c r="K39" s="28"/>
      <c r="L39" s="28"/>
    </row>
    <row r="40" spans="1:12" ht="40.1" customHeight="1" x14ac:dyDescent="0.5">
      <c r="A40" s="75">
        <v>17</v>
      </c>
      <c r="B40" s="77" t="s">
        <v>24</v>
      </c>
      <c r="C40" s="22" t="b">
        <v>1</v>
      </c>
      <c r="D40" s="24" t="s">
        <v>14</v>
      </c>
      <c r="E40" s="84"/>
      <c r="F40" s="41">
        <v>33</v>
      </c>
      <c r="G40" s="48" t="s">
        <v>118</v>
      </c>
      <c r="H40" s="22">
        <v>1</v>
      </c>
      <c r="I40" s="35"/>
    </row>
    <row r="41" spans="1:12" ht="40.1" customHeight="1" x14ac:dyDescent="0.5">
      <c r="A41" s="76"/>
      <c r="B41" s="78"/>
      <c r="C41" s="22" t="b">
        <v>0</v>
      </c>
      <c r="D41" s="24" t="s">
        <v>15</v>
      </c>
      <c r="E41" s="84"/>
      <c r="F41" s="41">
        <v>34</v>
      </c>
      <c r="G41" s="48" t="s">
        <v>147</v>
      </c>
      <c r="H41" s="22">
        <v>27</v>
      </c>
      <c r="I41" s="35"/>
    </row>
    <row r="42" spans="1:12" ht="40.1" customHeight="1" x14ac:dyDescent="0.4">
      <c r="A42" s="75">
        <v>18</v>
      </c>
      <c r="B42" s="77" t="s">
        <v>25</v>
      </c>
      <c r="C42" s="22" t="b">
        <v>0</v>
      </c>
      <c r="D42" s="24" t="s">
        <v>14</v>
      </c>
      <c r="E42" s="84"/>
      <c r="F42" s="81">
        <v>35</v>
      </c>
      <c r="G42" s="82" t="s">
        <v>121</v>
      </c>
      <c r="H42" s="22" t="b">
        <v>1</v>
      </c>
      <c r="I42" s="24" t="s">
        <v>14</v>
      </c>
    </row>
    <row r="43" spans="1:12" ht="40.1" customHeight="1" x14ac:dyDescent="0.4">
      <c r="A43" s="76"/>
      <c r="B43" s="78"/>
      <c r="C43" s="22" t="b">
        <v>1</v>
      </c>
      <c r="D43" s="24" t="s">
        <v>15</v>
      </c>
      <c r="E43" s="84"/>
      <c r="F43" s="81"/>
      <c r="G43" s="82"/>
      <c r="H43" s="22" t="b">
        <v>0</v>
      </c>
      <c r="I43" s="24" t="s">
        <v>15</v>
      </c>
    </row>
    <row r="44" spans="1:12" ht="40.1" customHeight="1" x14ac:dyDescent="0.4">
      <c r="A44" s="75">
        <v>19</v>
      </c>
      <c r="B44" s="77" t="s">
        <v>26</v>
      </c>
      <c r="C44" s="22" t="b">
        <v>1</v>
      </c>
      <c r="D44" s="24" t="s">
        <v>14</v>
      </c>
      <c r="E44" s="84"/>
      <c r="F44" s="81">
        <v>36</v>
      </c>
      <c r="G44" s="82" t="s">
        <v>148</v>
      </c>
      <c r="H44" s="22" t="b">
        <v>1</v>
      </c>
      <c r="I44" s="24" t="s">
        <v>14</v>
      </c>
    </row>
    <row r="45" spans="1:12" ht="40.1" customHeight="1" x14ac:dyDescent="0.4">
      <c r="A45" s="76"/>
      <c r="B45" s="78"/>
      <c r="C45" s="22" t="b">
        <v>0</v>
      </c>
      <c r="D45" s="24" t="s">
        <v>15</v>
      </c>
      <c r="E45" s="84"/>
      <c r="F45" s="81"/>
      <c r="G45" s="82"/>
      <c r="H45" s="22" t="b">
        <v>0</v>
      </c>
      <c r="I45" s="24" t="s">
        <v>15</v>
      </c>
    </row>
    <row r="46" spans="1:12" ht="40.1" customHeight="1" x14ac:dyDescent="0.4">
      <c r="A46" s="41">
        <v>20</v>
      </c>
      <c r="B46" s="46" t="s">
        <v>51</v>
      </c>
      <c r="C46" s="22" t="s">
        <v>55</v>
      </c>
      <c r="D46" s="24"/>
      <c r="E46" s="84"/>
      <c r="F46" s="75">
        <v>37</v>
      </c>
      <c r="G46" s="82" t="s">
        <v>149</v>
      </c>
      <c r="H46" s="22" t="b">
        <v>1</v>
      </c>
      <c r="I46" s="24" t="s">
        <v>14</v>
      </c>
    </row>
    <row r="47" spans="1:12" ht="40.1" customHeight="1" x14ac:dyDescent="0.4">
      <c r="A47" s="41">
        <v>21</v>
      </c>
      <c r="B47" s="46" t="s">
        <v>52</v>
      </c>
      <c r="C47" s="22" t="s">
        <v>56</v>
      </c>
      <c r="D47" s="24"/>
      <c r="E47" s="84"/>
      <c r="F47" s="76"/>
      <c r="G47" s="82"/>
      <c r="H47" s="22" t="b">
        <v>0</v>
      </c>
      <c r="I47" s="24" t="s">
        <v>15</v>
      </c>
    </row>
    <row r="48" spans="1:12" ht="40.1" customHeight="1" x14ac:dyDescent="0.4">
      <c r="A48" s="41">
        <v>22</v>
      </c>
      <c r="B48" s="46" t="s">
        <v>53</v>
      </c>
      <c r="C48" s="22" t="s">
        <v>57</v>
      </c>
      <c r="D48" s="24"/>
      <c r="E48" s="84"/>
      <c r="F48" s="81">
        <v>38</v>
      </c>
      <c r="G48" s="82" t="s">
        <v>101</v>
      </c>
      <c r="H48" s="22" t="b">
        <v>1</v>
      </c>
      <c r="I48" s="24" t="s">
        <v>14</v>
      </c>
    </row>
    <row r="49" spans="1:9" ht="40.1" customHeight="1" x14ac:dyDescent="0.4">
      <c r="A49" s="41">
        <v>23</v>
      </c>
      <c r="B49" s="46" t="s">
        <v>27</v>
      </c>
      <c r="C49" s="22">
        <v>18</v>
      </c>
      <c r="D49" s="24"/>
      <c r="E49" s="84"/>
      <c r="F49" s="81"/>
      <c r="G49" s="82"/>
      <c r="H49" s="22" t="b">
        <v>0</v>
      </c>
      <c r="I49" s="24" t="s">
        <v>15</v>
      </c>
    </row>
    <row r="50" spans="1:9" ht="40.1" customHeight="1" x14ac:dyDescent="0.4">
      <c r="A50" s="41">
        <v>24</v>
      </c>
      <c r="B50" s="46" t="s">
        <v>28</v>
      </c>
      <c r="C50" s="22">
        <v>3</v>
      </c>
      <c r="D50" s="24"/>
      <c r="E50" s="84"/>
      <c r="F50" s="81">
        <v>39</v>
      </c>
      <c r="G50" s="82" t="s">
        <v>102</v>
      </c>
      <c r="H50" s="22" t="b">
        <v>1</v>
      </c>
      <c r="I50" s="24" t="s">
        <v>14</v>
      </c>
    </row>
    <row r="51" spans="1:9" ht="40.1" customHeight="1" x14ac:dyDescent="0.4">
      <c r="A51" s="47"/>
      <c r="B51" s="46" t="s">
        <v>54</v>
      </c>
      <c r="C51" s="22">
        <f>(C47/40)</f>
        <v>15</v>
      </c>
      <c r="D51" s="17"/>
      <c r="E51" s="84"/>
      <c r="F51" s="81"/>
      <c r="G51" s="82"/>
      <c r="H51" s="22" t="b">
        <v>0</v>
      </c>
      <c r="I51" s="24" t="s">
        <v>15</v>
      </c>
    </row>
    <row r="52" spans="1:9" ht="40.1" customHeight="1" x14ac:dyDescent="0.4">
      <c r="A52" s="47"/>
      <c r="B52" s="46" t="s">
        <v>58</v>
      </c>
      <c r="C52" s="22">
        <f>(C48/40)</f>
        <v>10</v>
      </c>
      <c r="D52" s="17"/>
      <c r="E52" s="84"/>
      <c r="F52" s="66" t="s">
        <v>38</v>
      </c>
      <c r="G52" s="67"/>
      <c r="H52" s="67"/>
      <c r="I52" s="68"/>
    </row>
    <row r="53" spans="1:9" ht="40.1" customHeight="1" x14ac:dyDescent="0.4">
      <c r="A53" s="47"/>
      <c r="B53" s="46" t="s">
        <v>123</v>
      </c>
      <c r="C53" s="22" t="str">
        <f>IF(C49&lt;C51,"No",IF(C49&gt;=C51,"Yes","No"))</f>
        <v>Yes</v>
      </c>
      <c r="D53" s="17"/>
      <c r="E53" s="84"/>
      <c r="F53" s="69"/>
      <c r="G53" s="70"/>
      <c r="H53" s="70"/>
      <c r="I53" s="71"/>
    </row>
    <row r="54" spans="1:9" ht="40.1" customHeight="1" x14ac:dyDescent="0.4">
      <c r="A54" s="47"/>
      <c r="B54" s="46" t="s">
        <v>150</v>
      </c>
      <c r="C54" s="22" t="str">
        <f>IF(C50&lt;C52,"No",IF(C50&gt;=C52,"Yes","No"))</f>
        <v>No</v>
      </c>
      <c r="D54" s="17"/>
      <c r="E54" s="84"/>
      <c r="F54" s="69"/>
      <c r="G54" s="70"/>
      <c r="H54" s="70"/>
      <c r="I54" s="71"/>
    </row>
    <row r="55" spans="1:9" ht="40.1" customHeight="1" x14ac:dyDescent="0.4">
      <c r="A55" s="75">
        <v>25</v>
      </c>
      <c r="B55" s="79" t="s">
        <v>29</v>
      </c>
      <c r="C55" s="22" t="b">
        <v>1</v>
      </c>
      <c r="D55" s="24" t="s">
        <v>14</v>
      </c>
      <c r="E55" s="84"/>
      <c r="F55" s="69"/>
      <c r="G55" s="70"/>
      <c r="H55" s="70"/>
      <c r="I55" s="71"/>
    </row>
    <row r="56" spans="1:9" ht="40.1" customHeight="1" x14ac:dyDescent="0.4">
      <c r="A56" s="76"/>
      <c r="B56" s="80"/>
      <c r="C56" s="22" t="b">
        <v>0</v>
      </c>
      <c r="D56" s="24" t="s">
        <v>15</v>
      </c>
      <c r="E56" s="84"/>
      <c r="F56" s="69"/>
      <c r="G56" s="70"/>
      <c r="H56" s="70"/>
      <c r="I56" s="71"/>
    </row>
    <row r="57" spans="1:9" s="28" customFormat="1" ht="40.1" customHeight="1" x14ac:dyDescent="0.4">
      <c r="A57" s="75">
        <v>26</v>
      </c>
      <c r="B57" s="77" t="s">
        <v>31</v>
      </c>
      <c r="C57" s="22" t="b">
        <v>1</v>
      </c>
      <c r="D57" s="24" t="s">
        <v>14</v>
      </c>
      <c r="E57" s="84"/>
      <c r="F57" s="69"/>
      <c r="G57" s="70"/>
      <c r="H57" s="70"/>
      <c r="I57" s="71"/>
    </row>
    <row r="58" spans="1:9" s="28" customFormat="1" ht="40.1" customHeight="1" x14ac:dyDescent="0.4">
      <c r="A58" s="76"/>
      <c r="B58" s="78"/>
      <c r="C58" s="22" t="b">
        <v>0</v>
      </c>
      <c r="D58" s="24" t="s">
        <v>15</v>
      </c>
      <c r="E58" s="84"/>
      <c r="F58" s="69"/>
      <c r="G58" s="70"/>
      <c r="H58" s="70"/>
      <c r="I58" s="71"/>
    </row>
    <row r="59" spans="1:9" s="28" customFormat="1" ht="40.1" customHeight="1" x14ac:dyDescent="0.4">
      <c r="A59" s="75">
        <v>27</v>
      </c>
      <c r="B59" s="77" t="s">
        <v>30</v>
      </c>
      <c r="C59" s="22" t="b">
        <v>1</v>
      </c>
      <c r="D59" s="24" t="s">
        <v>14</v>
      </c>
      <c r="E59" s="84"/>
      <c r="F59" s="69"/>
      <c r="G59" s="70"/>
      <c r="H59" s="70"/>
      <c r="I59" s="71"/>
    </row>
    <row r="60" spans="1:9" s="28" customFormat="1" ht="40.1" customHeight="1" x14ac:dyDescent="0.4">
      <c r="A60" s="76"/>
      <c r="B60" s="78"/>
      <c r="C60" s="22" t="b">
        <v>0</v>
      </c>
      <c r="D60" s="24" t="s">
        <v>15</v>
      </c>
      <c r="E60" s="84"/>
      <c r="F60" s="69"/>
      <c r="G60" s="70"/>
      <c r="H60" s="70"/>
      <c r="I60" s="71"/>
    </row>
    <row r="61" spans="1:9" s="28" customFormat="1" ht="40.1" customHeight="1" x14ac:dyDescent="0.4">
      <c r="A61" s="75">
        <v>28</v>
      </c>
      <c r="B61" s="79" t="s">
        <v>50</v>
      </c>
      <c r="C61" s="22" t="b">
        <v>1</v>
      </c>
      <c r="D61" s="24" t="s">
        <v>14</v>
      </c>
      <c r="E61" s="84"/>
      <c r="F61" s="69"/>
      <c r="G61" s="70"/>
      <c r="H61" s="70"/>
      <c r="I61" s="71"/>
    </row>
    <row r="62" spans="1:9" s="28" customFormat="1" ht="40.1" customHeight="1" x14ac:dyDescent="0.4">
      <c r="A62" s="76"/>
      <c r="B62" s="80"/>
      <c r="C62" s="22" t="b">
        <v>0</v>
      </c>
      <c r="D62" s="24" t="s">
        <v>15</v>
      </c>
      <c r="E62" s="84"/>
      <c r="F62" s="69"/>
      <c r="G62" s="70"/>
      <c r="H62" s="70"/>
      <c r="I62" s="71"/>
    </row>
    <row r="63" spans="1:9" s="28" customFormat="1" ht="58.85" customHeight="1" x14ac:dyDescent="0.4">
      <c r="A63" s="41">
        <v>29</v>
      </c>
      <c r="B63" s="48" t="s">
        <v>97</v>
      </c>
      <c r="C63" s="22" t="s">
        <v>35</v>
      </c>
      <c r="D63" s="24"/>
      <c r="E63" s="84"/>
      <c r="F63" s="69"/>
      <c r="G63" s="70"/>
      <c r="H63" s="70"/>
      <c r="I63" s="71"/>
    </row>
    <row r="64" spans="1:9" s="28" customFormat="1" ht="40.1" customHeight="1" x14ac:dyDescent="0.4">
      <c r="A64" s="41">
        <v>30</v>
      </c>
      <c r="B64" s="42" t="s">
        <v>32</v>
      </c>
      <c r="C64" s="22" t="s">
        <v>37</v>
      </c>
      <c r="D64" s="24"/>
      <c r="E64" s="84"/>
      <c r="F64" s="69"/>
      <c r="G64" s="70"/>
      <c r="H64" s="70"/>
      <c r="I64" s="71"/>
    </row>
    <row r="65" spans="1:9" s="28" customFormat="1" ht="40.1" customHeight="1" thickBot="1" x14ac:dyDescent="0.45">
      <c r="A65" s="44">
        <v>31</v>
      </c>
      <c r="B65" s="45" t="s">
        <v>33</v>
      </c>
      <c r="C65" s="26" t="s">
        <v>36</v>
      </c>
      <c r="D65" s="27"/>
      <c r="E65" s="85"/>
      <c r="F65" s="72"/>
      <c r="G65" s="73"/>
      <c r="H65" s="73"/>
      <c r="I65" s="74"/>
    </row>
    <row r="66" spans="1:9" s="28" customFormat="1" ht="40.1" customHeight="1" x14ac:dyDescent="0.4">
      <c r="F66" s="36"/>
      <c r="G66" s="36"/>
      <c r="H66" s="36"/>
      <c r="I66" s="36"/>
    </row>
    <row r="67" spans="1:9" ht="40.1" customHeight="1" x14ac:dyDescent="0.4">
      <c r="F67" s="36"/>
      <c r="G67" s="36"/>
      <c r="H67" s="36"/>
      <c r="I67" s="36"/>
    </row>
    <row r="68" spans="1:9" ht="40.1" customHeight="1" x14ac:dyDescent="0.4">
      <c r="F68" s="36"/>
      <c r="G68" s="36"/>
      <c r="H68" s="36"/>
      <c r="I68" s="36"/>
    </row>
    <row r="69" spans="1:9" ht="40.1" customHeight="1" x14ac:dyDescent="0.4">
      <c r="F69" s="36"/>
      <c r="G69" s="36"/>
      <c r="H69" s="36"/>
      <c r="I69" s="36"/>
    </row>
    <row r="70" spans="1:9" ht="40.1" customHeight="1" x14ac:dyDescent="0.4">
      <c r="F70" s="36"/>
      <c r="G70" s="36"/>
      <c r="H70" s="36"/>
      <c r="I70" s="36"/>
    </row>
    <row r="71" spans="1:9" ht="40.1" customHeight="1" x14ac:dyDescent="0.4">
      <c r="F71" s="36"/>
      <c r="G71" s="36"/>
      <c r="H71" s="36"/>
      <c r="I71" s="36"/>
    </row>
    <row r="72" spans="1:9" ht="40.1" customHeight="1" x14ac:dyDescent="0.4">
      <c r="F72" s="36"/>
      <c r="G72" s="36"/>
      <c r="H72" s="36"/>
      <c r="I72" s="36"/>
    </row>
    <row r="73" spans="1:9" ht="58.2" customHeight="1" x14ac:dyDescent="0.4">
      <c r="F73" s="36"/>
      <c r="G73" s="36"/>
      <c r="H73" s="36"/>
      <c r="I73" s="36"/>
    </row>
    <row r="74" spans="1:9" ht="40.1" customHeight="1" x14ac:dyDescent="0.4">
      <c r="F74" s="36"/>
      <c r="G74" s="36"/>
      <c r="H74" s="36"/>
      <c r="I74" s="36"/>
    </row>
    <row r="75" spans="1:9" ht="40.1" customHeight="1" x14ac:dyDescent="0.4">
      <c r="F75" s="36"/>
      <c r="G75" s="36"/>
      <c r="H75" s="36"/>
      <c r="I75" s="36"/>
    </row>
    <row r="76" spans="1:9" ht="30" customHeight="1" x14ac:dyDescent="0.4">
      <c r="G76" s="18" t="s">
        <v>107</v>
      </c>
    </row>
  </sheetData>
  <sheetProtection sheet="1" objects="1" scenarios="1"/>
  <mergeCells count="54">
    <mergeCell ref="A20:A21"/>
    <mergeCell ref="B20:B21"/>
    <mergeCell ref="A1:I1"/>
    <mergeCell ref="A2:I2"/>
    <mergeCell ref="A3:I3"/>
    <mergeCell ref="A4:D4"/>
    <mergeCell ref="F4:I4"/>
    <mergeCell ref="A13:D13"/>
    <mergeCell ref="B18:B19"/>
    <mergeCell ref="A18:A19"/>
    <mergeCell ref="B33:B34"/>
    <mergeCell ref="F44:F45"/>
    <mergeCell ref="G44:G45"/>
    <mergeCell ref="A22:A23"/>
    <mergeCell ref="B22:B23"/>
    <mergeCell ref="A24:A25"/>
    <mergeCell ref="B24:B25"/>
    <mergeCell ref="A26:A27"/>
    <mergeCell ref="B26:B27"/>
    <mergeCell ref="F25:F26"/>
    <mergeCell ref="G25:G26"/>
    <mergeCell ref="B44:B45"/>
    <mergeCell ref="A29:A30"/>
    <mergeCell ref="B29:B30"/>
    <mergeCell ref="A31:A32"/>
    <mergeCell ref="B31:B32"/>
    <mergeCell ref="F48:F49"/>
    <mergeCell ref="G48:G49"/>
    <mergeCell ref="F42:F43"/>
    <mergeCell ref="G42:G43"/>
    <mergeCell ref="E4:E65"/>
    <mergeCell ref="A35:A36"/>
    <mergeCell ref="B35:B36"/>
    <mergeCell ref="F46:F47"/>
    <mergeCell ref="G46:G47"/>
    <mergeCell ref="A38:A39"/>
    <mergeCell ref="B38:B39"/>
    <mergeCell ref="A44:A45"/>
    <mergeCell ref="F52:I65"/>
    <mergeCell ref="A33:A34"/>
    <mergeCell ref="A59:A60"/>
    <mergeCell ref="B59:B60"/>
    <mergeCell ref="A61:A62"/>
    <mergeCell ref="B61:B62"/>
    <mergeCell ref="A55:A56"/>
    <mergeCell ref="B55:B56"/>
    <mergeCell ref="A57:A58"/>
    <mergeCell ref="B57:B58"/>
    <mergeCell ref="A40:A41"/>
    <mergeCell ref="B40:B41"/>
    <mergeCell ref="F50:F51"/>
    <mergeCell ref="G50:G51"/>
    <mergeCell ref="A42:A43"/>
    <mergeCell ref="B42:B43"/>
  </mergeCells>
  <pageMargins left="0.7" right="0.7" top="0.75" bottom="0.75" header="0.3" footer="0.3"/>
  <pageSetup orientation="portrait" horizontalDpi="90" verticalDpi="90" r:id="rId1"/>
  <drawing r:id="rId2"/>
  <legacyDrawing r:id="rId3"/>
  <controls>
    <mc:AlternateContent xmlns:mc="http://schemas.openxmlformats.org/markup-compatibility/2006">
      <mc:Choice Requires="x14">
        <control shapeId="4097" r:id="rId4" name="TextBox7">
          <controlPr defaultSize="0" autoLine="0" linkedCell="C5" r:id="rId5">
            <anchor moveWithCells="1">
              <from>
                <xdr:col>3</xdr:col>
                <xdr:colOff>174171</xdr:colOff>
                <xdr:row>4</xdr:row>
                <xdr:rowOff>108857</xdr:rowOff>
              </from>
              <to>
                <xdr:col>3</xdr:col>
                <xdr:colOff>1257300</xdr:colOff>
                <xdr:row>4</xdr:row>
                <xdr:rowOff>429986</xdr:rowOff>
              </to>
            </anchor>
          </controlPr>
        </control>
      </mc:Choice>
      <mc:Fallback>
        <control shapeId="4097" r:id="rId4" name="TextBox7"/>
      </mc:Fallback>
    </mc:AlternateContent>
    <mc:AlternateContent xmlns:mc="http://schemas.openxmlformats.org/markup-compatibility/2006">
      <mc:Choice Requires="x14">
        <control shapeId="4108" r:id="rId6" name="OptionButton16">
          <controlPr defaultSize="0" autoLine="0" linkedCell="C18" r:id="rId7">
            <anchor moveWithCells="1">
              <from>
                <xdr:col>3</xdr:col>
                <xdr:colOff>244929</xdr:colOff>
                <xdr:row>17</xdr:row>
                <xdr:rowOff>157843</xdr:rowOff>
              </from>
              <to>
                <xdr:col>3</xdr:col>
                <xdr:colOff>435429</xdr:colOff>
                <xdr:row>17</xdr:row>
                <xdr:rowOff>391886</xdr:rowOff>
              </to>
            </anchor>
          </controlPr>
        </control>
      </mc:Choice>
      <mc:Fallback>
        <control shapeId="4108" r:id="rId6" name="OptionButton16"/>
      </mc:Fallback>
    </mc:AlternateContent>
    <mc:AlternateContent xmlns:mc="http://schemas.openxmlformats.org/markup-compatibility/2006">
      <mc:Choice Requires="x14">
        <control shapeId="4109" r:id="rId8" name="OptionButton17">
          <controlPr defaultSize="0" autoLine="0" linkedCell="C19" r:id="rId9">
            <anchor moveWithCells="1">
              <from>
                <xdr:col>3</xdr:col>
                <xdr:colOff>244929</xdr:colOff>
                <xdr:row>18</xdr:row>
                <xdr:rowOff>81643</xdr:rowOff>
              </from>
              <to>
                <xdr:col>3</xdr:col>
                <xdr:colOff>435429</xdr:colOff>
                <xdr:row>18</xdr:row>
                <xdr:rowOff>326571</xdr:rowOff>
              </to>
            </anchor>
          </controlPr>
        </control>
      </mc:Choice>
      <mc:Fallback>
        <control shapeId="4109" r:id="rId8" name="OptionButton17"/>
      </mc:Fallback>
    </mc:AlternateContent>
    <mc:AlternateContent xmlns:mc="http://schemas.openxmlformats.org/markup-compatibility/2006">
      <mc:Choice Requires="x14">
        <control shapeId="4110" r:id="rId10" name="OptionButton18">
          <controlPr defaultSize="0" autoLine="0" linkedCell="C31" r:id="rId11">
            <anchor moveWithCells="1">
              <from>
                <xdr:col>3</xdr:col>
                <xdr:colOff>288471</xdr:colOff>
                <xdr:row>30</xdr:row>
                <xdr:rowOff>136071</xdr:rowOff>
              </from>
              <to>
                <xdr:col>3</xdr:col>
                <xdr:colOff>478971</xdr:colOff>
                <xdr:row>30</xdr:row>
                <xdr:rowOff>370114</xdr:rowOff>
              </to>
            </anchor>
          </controlPr>
        </control>
      </mc:Choice>
      <mc:Fallback>
        <control shapeId="4110" r:id="rId10" name="OptionButton18"/>
      </mc:Fallback>
    </mc:AlternateContent>
    <mc:AlternateContent xmlns:mc="http://schemas.openxmlformats.org/markup-compatibility/2006">
      <mc:Choice Requires="x14">
        <control shapeId="4111" r:id="rId12" name="OptionButton19">
          <controlPr defaultSize="0" autoLine="0" autoPict="0" linkedCell="C32" r:id="rId13">
            <anchor moveWithCells="1">
              <from>
                <xdr:col>3</xdr:col>
                <xdr:colOff>299357</xdr:colOff>
                <xdr:row>31</xdr:row>
                <xdr:rowOff>54429</xdr:rowOff>
              </from>
              <to>
                <xdr:col>3</xdr:col>
                <xdr:colOff>489857</xdr:colOff>
                <xdr:row>31</xdr:row>
                <xdr:rowOff>299357</xdr:rowOff>
              </to>
            </anchor>
          </controlPr>
        </control>
      </mc:Choice>
      <mc:Fallback>
        <control shapeId="4111" r:id="rId12" name="OptionButton19"/>
      </mc:Fallback>
    </mc:AlternateContent>
    <mc:AlternateContent xmlns:mc="http://schemas.openxmlformats.org/markup-compatibility/2006">
      <mc:Choice Requires="x14">
        <control shapeId="4112" r:id="rId14" name="OptionButton20">
          <controlPr defaultSize="0" autoLine="0" linkedCell="C33" r:id="rId15">
            <anchor moveWithCells="1">
              <from>
                <xdr:col>3</xdr:col>
                <xdr:colOff>299357</xdr:colOff>
                <xdr:row>32</xdr:row>
                <xdr:rowOff>146957</xdr:rowOff>
              </from>
              <to>
                <xdr:col>3</xdr:col>
                <xdr:colOff>489857</xdr:colOff>
                <xdr:row>32</xdr:row>
                <xdr:rowOff>381000</xdr:rowOff>
              </to>
            </anchor>
          </controlPr>
        </control>
      </mc:Choice>
      <mc:Fallback>
        <control shapeId="4112" r:id="rId14" name="OptionButton20"/>
      </mc:Fallback>
    </mc:AlternateContent>
    <mc:AlternateContent xmlns:mc="http://schemas.openxmlformats.org/markup-compatibility/2006">
      <mc:Choice Requires="x14">
        <control shapeId="4113" r:id="rId16" name="OptionButton21">
          <controlPr defaultSize="0" autoLine="0" linkedCell="C34" r:id="rId17">
            <anchor moveWithCells="1">
              <from>
                <xdr:col>3</xdr:col>
                <xdr:colOff>310243</xdr:colOff>
                <xdr:row>33</xdr:row>
                <xdr:rowOff>114300</xdr:rowOff>
              </from>
              <to>
                <xdr:col>3</xdr:col>
                <xdr:colOff>500743</xdr:colOff>
                <xdr:row>33</xdr:row>
                <xdr:rowOff>359229</xdr:rowOff>
              </to>
            </anchor>
          </controlPr>
        </control>
      </mc:Choice>
      <mc:Fallback>
        <control shapeId="4113" r:id="rId16" name="OptionButton21"/>
      </mc:Fallback>
    </mc:AlternateContent>
    <mc:AlternateContent xmlns:mc="http://schemas.openxmlformats.org/markup-compatibility/2006">
      <mc:Choice Requires="x14">
        <control shapeId="4114" r:id="rId18" name="OptionButton22">
          <controlPr defaultSize="0" autoLine="0" linkedCell="C35" r:id="rId19">
            <anchor moveWithCells="1">
              <from>
                <xdr:col>3</xdr:col>
                <xdr:colOff>310243</xdr:colOff>
                <xdr:row>34</xdr:row>
                <xdr:rowOff>119743</xdr:rowOff>
              </from>
              <to>
                <xdr:col>3</xdr:col>
                <xdr:colOff>500743</xdr:colOff>
                <xdr:row>34</xdr:row>
                <xdr:rowOff>353786</xdr:rowOff>
              </to>
            </anchor>
          </controlPr>
        </control>
      </mc:Choice>
      <mc:Fallback>
        <control shapeId="4114" r:id="rId18" name="OptionButton22"/>
      </mc:Fallback>
    </mc:AlternateContent>
    <mc:AlternateContent xmlns:mc="http://schemas.openxmlformats.org/markup-compatibility/2006">
      <mc:Choice Requires="x14">
        <control shapeId="4115" r:id="rId20" name="OptionButton23">
          <controlPr defaultSize="0" autoLine="0" linkedCell="C36" r:id="rId21">
            <anchor moveWithCells="1">
              <from>
                <xdr:col>3</xdr:col>
                <xdr:colOff>299357</xdr:colOff>
                <xdr:row>35</xdr:row>
                <xdr:rowOff>97971</xdr:rowOff>
              </from>
              <to>
                <xdr:col>3</xdr:col>
                <xdr:colOff>489857</xdr:colOff>
                <xdr:row>35</xdr:row>
                <xdr:rowOff>342900</xdr:rowOff>
              </to>
            </anchor>
          </controlPr>
        </control>
      </mc:Choice>
      <mc:Fallback>
        <control shapeId="4115" r:id="rId20" name="OptionButton23"/>
      </mc:Fallback>
    </mc:AlternateContent>
    <mc:AlternateContent xmlns:mc="http://schemas.openxmlformats.org/markup-compatibility/2006">
      <mc:Choice Requires="x14">
        <control shapeId="4116" r:id="rId22" name="OptionButton24">
          <controlPr defaultSize="0" autoLine="0" linkedCell="C38" r:id="rId23">
            <anchor moveWithCells="1">
              <from>
                <xdr:col>3</xdr:col>
                <xdr:colOff>321129</xdr:colOff>
                <xdr:row>37</xdr:row>
                <xdr:rowOff>195943</xdr:rowOff>
              </from>
              <to>
                <xdr:col>3</xdr:col>
                <xdr:colOff>511629</xdr:colOff>
                <xdr:row>37</xdr:row>
                <xdr:rowOff>429986</xdr:rowOff>
              </to>
            </anchor>
          </controlPr>
        </control>
      </mc:Choice>
      <mc:Fallback>
        <control shapeId="4116" r:id="rId22" name="OptionButton24"/>
      </mc:Fallback>
    </mc:AlternateContent>
    <mc:AlternateContent xmlns:mc="http://schemas.openxmlformats.org/markup-compatibility/2006">
      <mc:Choice Requires="x14">
        <control shapeId="4117" r:id="rId24" name="OptionButton25">
          <controlPr defaultSize="0" autoLine="0" linkedCell="C39" r:id="rId25">
            <anchor moveWithCells="1">
              <from>
                <xdr:col>3</xdr:col>
                <xdr:colOff>321129</xdr:colOff>
                <xdr:row>38</xdr:row>
                <xdr:rowOff>130629</xdr:rowOff>
              </from>
              <to>
                <xdr:col>3</xdr:col>
                <xdr:colOff>511629</xdr:colOff>
                <xdr:row>38</xdr:row>
                <xdr:rowOff>375557</xdr:rowOff>
              </to>
            </anchor>
          </controlPr>
        </control>
      </mc:Choice>
      <mc:Fallback>
        <control shapeId="4117" r:id="rId24" name="OptionButton25"/>
      </mc:Fallback>
    </mc:AlternateContent>
    <mc:AlternateContent xmlns:mc="http://schemas.openxmlformats.org/markup-compatibility/2006">
      <mc:Choice Requires="x14">
        <control shapeId="4118" r:id="rId26" name="OptionButton26">
          <controlPr defaultSize="0" autoLine="0" linkedCell="C40" r:id="rId27">
            <anchor moveWithCells="1">
              <from>
                <xdr:col>3</xdr:col>
                <xdr:colOff>337457</xdr:colOff>
                <xdr:row>39</xdr:row>
                <xdr:rowOff>185057</xdr:rowOff>
              </from>
              <to>
                <xdr:col>3</xdr:col>
                <xdr:colOff>527957</xdr:colOff>
                <xdr:row>39</xdr:row>
                <xdr:rowOff>419100</xdr:rowOff>
              </to>
            </anchor>
          </controlPr>
        </control>
      </mc:Choice>
      <mc:Fallback>
        <control shapeId="4118" r:id="rId26" name="OptionButton26"/>
      </mc:Fallback>
    </mc:AlternateContent>
    <mc:AlternateContent xmlns:mc="http://schemas.openxmlformats.org/markup-compatibility/2006">
      <mc:Choice Requires="x14">
        <control shapeId="4119" r:id="rId28" name="OptionButton27">
          <controlPr defaultSize="0" autoLine="0" linkedCell="C41" r:id="rId29">
            <anchor moveWithCells="1">
              <from>
                <xdr:col>3</xdr:col>
                <xdr:colOff>342900</xdr:colOff>
                <xdr:row>40</xdr:row>
                <xdr:rowOff>157843</xdr:rowOff>
              </from>
              <to>
                <xdr:col>3</xdr:col>
                <xdr:colOff>533400</xdr:colOff>
                <xdr:row>40</xdr:row>
                <xdr:rowOff>402771</xdr:rowOff>
              </to>
            </anchor>
          </controlPr>
        </control>
      </mc:Choice>
      <mc:Fallback>
        <control shapeId="4119" r:id="rId28" name="OptionButton27"/>
      </mc:Fallback>
    </mc:AlternateContent>
    <mc:AlternateContent xmlns:mc="http://schemas.openxmlformats.org/markup-compatibility/2006">
      <mc:Choice Requires="x14">
        <control shapeId="4120" r:id="rId30" name="OptionButton28">
          <controlPr defaultSize="0" autoLine="0" linkedCell="C42" r:id="rId31">
            <anchor moveWithCells="1">
              <from>
                <xdr:col>3</xdr:col>
                <xdr:colOff>321129</xdr:colOff>
                <xdr:row>41</xdr:row>
                <xdr:rowOff>174171</xdr:rowOff>
              </from>
              <to>
                <xdr:col>3</xdr:col>
                <xdr:colOff>511629</xdr:colOff>
                <xdr:row>41</xdr:row>
                <xdr:rowOff>408214</xdr:rowOff>
              </to>
            </anchor>
          </controlPr>
        </control>
      </mc:Choice>
      <mc:Fallback>
        <control shapeId="4120" r:id="rId30" name="OptionButton28"/>
      </mc:Fallback>
    </mc:AlternateContent>
    <mc:AlternateContent xmlns:mc="http://schemas.openxmlformats.org/markup-compatibility/2006">
      <mc:Choice Requires="x14">
        <control shapeId="4121" r:id="rId32" name="OptionButton29">
          <controlPr defaultSize="0" autoLine="0" linkedCell="C43" r:id="rId33">
            <anchor moveWithCells="1">
              <from>
                <xdr:col>3</xdr:col>
                <xdr:colOff>321129</xdr:colOff>
                <xdr:row>42</xdr:row>
                <xdr:rowOff>136071</xdr:rowOff>
              </from>
              <to>
                <xdr:col>3</xdr:col>
                <xdr:colOff>511629</xdr:colOff>
                <xdr:row>42</xdr:row>
                <xdr:rowOff>381000</xdr:rowOff>
              </to>
            </anchor>
          </controlPr>
        </control>
      </mc:Choice>
      <mc:Fallback>
        <control shapeId="4121" r:id="rId32" name="OptionButton29"/>
      </mc:Fallback>
    </mc:AlternateContent>
    <mc:AlternateContent xmlns:mc="http://schemas.openxmlformats.org/markup-compatibility/2006">
      <mc:Choice Requires="x14">
        <control shapeId="4122" r:id="rId34" name="OptionButton30">
          <controlPr defaultSize="0" autoLine="0" linkedCell="C44" r:id="rId35">
            <anchor moveWithCells="1">
              <from>
                <xdr:col>3</xdr:col>
                <xdr:colOff>304800</xdr:colOff>
                <xdr:row>43</xdr:row>
                <xdr:rowOff>130629</xdr:rowOff>
              </from>
              <to>
                <xdr:col>3</xdr:col>
                <xdr:colOff>495300</xdr:colOff>
                <xdr:row>43</xdr:row>
                <xdr:rowOff>364671</xdr:rowOff>
              </to>
            </anchor>
          </controlPr>
        </control>
      </mc:Choice>
      <mc:Fallback>
        <control shapeId="4122" r:id="rId34" name="OptionButton30"/>
      </mc:Fallback>
    </mc:AlternateContent>
    <mc:AlternateContent xmlns:mc="http://schemas.openxmlformats.org/markup-compatibility/2006">
      <mc:Choice Requires="x14">
        <control shapeId="4123" r:id="rId36" name="OptionButton31">
          <controlPr defaultSize="0" autoLine="0" linkedCell="C45" r:id="rId37">
            <anchor moveWithCells="1">
              <from>
                <xdr:col>3</xdr:col>
                <xdr:colOff>304800</xdr:colOff>
                <xdr:row>44</xdr:row>
                <xdr:rowOff>108857</xdr:rowOff>
              </from>
              <to>
                <xdr:col>3</xdr:col>
                <xdr:colOff>495300</xdr:colOff>
                <xdr:row>44</xdr:row>
                <xdr:rowOff>353786</xdr:rowOff>
              </to>
            </anchor>
          </controlPr>
        </control>
      </mc:Choice>
      <mc:Fallback>
        <control shapeId="4123" r:id="rId36" name="OptionButton31"/>
      </mc:Fallback>
    </mc:AlternateContent>
    <mc:AlternateContent xmlns:mc="http://schemas.openxmlformats.org/markup-compatibility/2006">
      <mc:Choice Requires="x14">
        <control shapeId="4124" r:id="rId38" name="OptionButton32">
          <controlPr defaultSize="0" autoLine="0" autoPict="0" linkedCell="C55" r:id="rId39">
            <anchor moveWithCells="1">
              <from>
                <xdr:col>3</xdr:col>
                <xdr:colOff>359229</xdr:colOff>
                <xdr:row>54</xdr:row>
                <xdr:rowOff>119743</xdr:rowOff>
              </from>
              <to>
                <xdr:col>3</xdr:col>
                <xdr:colOff>549729</xdr:colOff>
                <xdr:row>54</xdr:row>
                <xdr:rowOff>359229</xdr:rowOff>
              </to>
            </anchor>
          </controlPr>
        </control>
      </mc:Choice>
      <mc:Fallback>
        <control shapeId="4124" r:id="rId38" name="OptionButton32"/>
      </mc:Fallback>
    </mc:AlternateContent>
    <mc:AlternateContent xmlns:mc="http://schemas.openxmlformats.org/markup-compatibility/2006">
      <mc:Choice Requires="x14">
        <control shapeId="4125" r:id="rId40" name="OptionButton33">
          <controlPr defaultSize="0" autoLine="0" autoPict="0" linkedCell="C56" r:id="rId41">
            <anchor moveWithCells="1">
              <from>
                <xdr:col>3</xdr:col>
                <xdr:colOff>375557</xdr:colOff>
                <xdr:row>55</xdr:row>
                <xdr:rowOff>38100</xdr:rowOff>
              </from>
              <to>
                <xdr:col>3</xdr:col>
                <xdr:colOff>566057</xdr:colOff>
                <xdr:row>55</xdr:row>
                <xdr:rowOff>283029</xdr:rowOff>
              </to>
            </anchor>
          </controlPr>
        </control>
      </mc:Choice>
      <mc:Fallback>
        <control shapeId="4125" r:id="rId40" name="OptionButton33"/>
      </mc:Fallback>
    </mc:AlternateContent>
    <mc:AlternateContent xmlns:mc="http://schemas.openxmlformats.org/markup-compatibility/2006">
      <mc:Choice Requires="x14">
        <control shapeId="4126" r:id="rId42" name="TextBox24">
          <controlPr defaultSize="0" autoLine="0" linkedCell="C28" r:id="rId43">
            <anchor moveWithCells="1">
              <from>
                <xdr:col>3</xdr:col>
                <xdr:colOff>185057</xdr:colOff>
                <xdr:row>27</xdr:row>
                <xdr:rowOff>54429</xdr:rowOff>
              </from>
              <to>
                <xdr:col>3</xdr:col>
                <xdr:colOff>1268186</xdr:colOff>
                <xdr:row>27</xdr:row>
                <xdr:rowOff>435429</xdr:rowOff>
              </to>
            </anchor>
          </controlPr>
        </control>
      </mc:Choice>
      <mc:Fallback>
        <control shapeId="4126" r:id="rId42" name="TextBox24"/>
      </mc:Fallback>
    </mc:AlternateContent>
    <mc:AlternateContent xmlns:mc="http://schemas.openxmlformats.org/markup-compatibility/2006">
      <mc:Choice Requires="x14">
        <control shapeId="4127" r:id="rId44" name="TextBox25">
          <controlPr defaultSize="0" autoLine="0" linkedCell="C37" r:id="rId45">
            <anchor moveWithCells="1">
              <from>
                <xdr:col>3</xdr:col>
                <xdr:colOff>185057</xdr:colOff>
                <xdr:row>36</xdr:row>
                <xdr:rowOff>59871</xdr:rowOff>
              </from>
              <to>
                <xdr:col>3</xdr:col>
                <xdr:colOff>1257300</xdr:colOff>
                <xdr:row>36</xdr:row>
                <xdr:rowOff>440871</xdr:rowOff>
              </to>
            </anchor>
          </controlPr>
        </control>
      </mc:Choice>
      <mc:Fallback>
        <control shapeId="4127" r:id="rId44" name="TextBox25"/>
      </mc:Fallback>
    </mc:AlternateContent>
    <mc:AlternateContent xmlns:mc="http://schemas.openxmlformats.org/markup-compatibility/2006">
      <mc:Choice Requires="x14">
        <control shapeId="4128" r:id="rId46" name="TextBox26">
          <controlPr defaultSize="0" autoLine="0" linkedCell="C46" r:id="rId47">
            <anchor moveWithCells="1">
              <from>
                <xdr:col>3</xdr:col>
                <xdr:colOff>212271</xdr:colOff>
                <xdr:row>45</xdr:row>
                <xdr:rowOff>81643</xdr:rowOff>
              </from>
              <to>
                <xdr:col>3</xdr:col>
                <xdr:colOff>1284514</xdr:colOff>
                <xdr:row>45</xdr:row>
                <xdr:rowOff>424543</xdr:rowOff>
              </to>
            </anchor>
          </controlPr>
        </control>
      </mc:Choice>
      <mc:Fallback>
        <control shapeId="4128" r:id="rId46" name="TextBox26"/>
      </mc:Fallback>
    </mc:AlternateContent>
    <mc:AlternateContent xmlns:mc="http://schemas.openxmlformats.org/markup-compatibility/2006">
      <mc:Choice Requires="x14">
        <control shapeId="4129" r:id="rId48" name="TextBox27">
          <controlPr defaultSize="0" autoLine="0" linkedCell="C49" r:id="rId49">
            <anchor moveWithCells="1">
              <from>
                <xdr:col>3</xdr:col>
                <xdr:colOff>212271</xdr:colOff>
                <xdr:row>48</xdr:row>
                <xdr:rowOff>108857</xdr:rowOff>
              </from>
              <to>
                <xdr:col>3</xdr:col>
                <xdr:colOff>1284514</xdr:colOff>
                <xdr:row>48</xdr:row>
                <xdr:rowOff>451757</xdr:rowOff>
              </to>
            </anchor>
          </controlPr>
        </control>
      </mc:Choice>
      <mc:Fallback>
        <control shapeId="4129" r:id="rId48" name="TextBox27"/>
      </mc:Fallback>
    </mc:AlternateContent>
    <mc:AlternateContent xmlns:mc="http://schemas.openxmlformats.org/markup-compatibility/2006">
      <mc:Choice Requires="x14">
        <control shapeId="4130" r:id="rId50" name="OptionButton34">
          <controlPr defaultSize="0" autoLine="0" autoPict="0" linkedCell="C59" r:id="rId51">
            <anchor moveWithCells="1">
              <from>
                <xdr:col>3</xdr:col>
                <xdr:colOff>386443</xdr:colOff>
                <xdr:row>58</xdr:row>
                <xdr:rowOff>70757</xdr:rowOff>
              </from>
              <to>
                <xdr:col>3</xdr:col>
                <xdr:colOff>576943</xdr:colOff>
                <xdr:row>58</xdr:row>
                <xdr:rowOff>304800</xdr:rowOff>
              </to>
            </anchor>
          </controlPr>
        </control>
      </mc:Choice>
      <mc:Fallback>
        <control shapeId="4130" r:id="rId50" name="OptionButton34"/>
      </mc:Fallback>
    </mc:AlternateContent>
    <mc:AlternateContent xmlns:mc="http://schemas.openxmlformats.org/markup-compatibility/2006">
      <mc:Choice Requires="x14">
        <control shapeId="4131" r:id="rId52" name="OptionButton35">
          <controlPr defaultSize="0" autoLine="0" linkedCell="C60" r:id="rId53">
            <anchor moveWithCells="1">
              <from>
                <xdr:col>3</xdr:col>
                <xdr:colOff>386443</xdr:colOff>
                <xdr:row>59</xdr:row>
                <xdr:rowOff>108857</xdr:rowOff>
              </from>
              <to>
                <xdr:col>3</xdr:col>
                <xdr:colOff>576943</xdr:colOff>
                <xdr:row>59</xdr:row>
                <xdr:rowOff>359229</xdr:rowOff>
              </to>
            </anchor>
          </controlPr>
        </control>
      </mc:Choice>
      <mc:Fallback>
        <control shapeId="4131" r:id="rId52" name="OptionButton35"/>
      </mc:Fallback>
    </mc:AlternateContent>
    <mc:AlternateContent xmlns:mc="http://schemas.openxmlformats.org/markup-compatibility/2006">
      <mc:Choice Requires="x14">
        <control shapeId="4132" r:id="rId54" name="OptionButton36">
          <controlPr defaultSize="0" autoLine="0" linkedCell="C57" r:id="rId55">
            <anchor moveWithCells="1">
              <from>
                <xdr:col>3</xdr:col>
                <xdr:colOff>386443</xdr:colOff>
                <xdr:row>56</xdr:row>
                <xdr:rowOff>146957</xdr:rowOff>
              </from>
              <to>
                <xdr:col>3</xdr:col>
                <xdr:colOff>576943</xdr:colOff>
                <xdr:row>56</xdr:row>
                <xdr:rowOff>381000</xdr:rowOff>
              </to>
            </anchor>
          </controlPr>
        </control>
      </mc:Choice>
      <mc:Fallback>
        <control shapeId="4132" r:id="rId54" name="OptionButton36"/>
      </mc:Fallback>
    </mc:AlternateContent>
    <mc:AlternateContent xmlns:mc="http://schemas.openxmlformats.org/markup-compatibility/2006">
      <mc:Choice Requires="x14">
        <control shapeId="4133" r:id="rId56" name="OptionButton37">
          <controlPr defaultSize="0" autoLine="0" autoPict="0" linkedCell="C58" r:id="rId57">
            <anchor moveWithCells="1">
              <from>
                <xdr:col>3</xdr:col>
                <xdr:colOff>381000</xdr:colOff>
                <xdr:row>57</xdr:row>
                <xdr:rowOff>70757</xdr:rowOff>
              </from>
              <to>
                <xdr:col>3</xdr:col>
                <xdr:colOff>571500</xdr:colOff>
                <xdr:row>57</xdr:row>
                <xdr:rowOff>310243</xdr:rowOff>
              </to>
            </anchor>
          </controlPr>
        </control>
      </mc:Choice>
      <mc:Fallback>
        <control shapeId="4133" r:id="rId56" name="OptionButton37"/>
      </mc:Fallback>
    </mc:AlternateContent>
    <mc:AlternateContent xmlns:mc="http://schemas.openxmlformats.org/markup-compatibility/2006">
      <mc:Choice Requires="x14">
        <control shapeId="4134" r:id="rId58" name="TextBox31">
          <controlPr defaultSize="0" autoLine="0" linkedCell="C64" r:id="rId59">
            <anchor moveWithCells="1">
              <from>
                <xdr:col>3</xdr:col>
                <xdr:colOff>212271</xdr:colOff>
                <xdr:row>63</xdr:row>
                <xdr:rowOff>81643</xdr:rowOff>
              </from>
              <to>
                <xdr:col>3</xdr:col>
                <xdr:colOff>1284514</xdr:colOff>
                <xdr:row>63</xdr:row>
                <xdr:rowOff>424543</xdr:rowOff>
              </to>
            </anchor>
          </controlPr>
        </control>
      </mc:Choice>
      <mc:Fallback>
        <control shapeId="4134" r:id="rId58" name="TextBox31"/>
      </mc:Fallback>
    </mc:AlternateContent>
    <mc:AlternateContent xmlns:mc="http://schemas.openxmlformats.org/markup-compatibility/2006">
      <mc:Choice Requires="x14">
        <control shapeId="4135" r:id="rId60" name="TextBox32">
          <controlPr defaultSize="0" autoLine="0" linkedCell="C65" r:id="rId61">
            <anchor moveWithCells="1">
              <from>
                <xdr:col>3</xdr:col>
                <xdr:colOff>195943</xdr:colOff>
                <xdr:row>64</xdr:row>
                <xdr:rowOff>108857</xdr:rowOff>
              </from>
              <to>
                <xdr:col>3</xdr:col>
                <xdr:colOff>1268186</xdr:colOff>
                <xdr:row>64</xdr:row>
                <xdr:rowOff>451757</xdr:rowOff>
              </to>
            </anchor>
          </controlPr>
        </control>
      </mc:Choice>
      <mc:Fallback>
        <control shapeId="4135" r:id="rId60" name="TextBox32"/>
      </mc:Fallback>
    </mc:AlternateContent>
    <mc:AlternateContent xmlns:mc="http://schemas.openxmlformats.org/markup-compatibility/2006">
      <mc:Choice Requires="x14">
        <control shapeId="4136" r:id="rId62" name="TextBox33">
          <controlPr defaultSize="0" autoLine="0" linkedCell="C63" r:id="rId63">
            <anchor moveWithCells="1">
              <from>
                <xdr:col>3</xdr:col>
                <xdr:colOff>206829</xdr:colOff>
                <xdr:row>62</xdr:row>
                <xdr:rowOff>234043</xdr:rowOff>
              </from>
              <to>
                <xdr:col>3</xdr:col>
                <xdr:colOff>1279071</xdr:colOff>
                <xdr:row>62</xdr:row>
                <xdr:rowOff>576943</xdr:rowOff>
              </to>
            </anchor>
          </controlPr>
        </control>
      </mc:Choice>
      <mc:Fallback>
        <control shapeId="4136" r:id="rId62" name="TextBox33"/>
      </mc:Fallback>
    </mc:AlternateContent>
    <mc:AlternateContent xmlns:mc="http://schemas.openxmlformats.org/markup-compatibility/2006">
      <mc:Choice Requires="x14">
        <control shapeId="4137" r:id="rId64" name="OptionButton38">
          <controlPr defaultSize="0" autoLine="0" linkedCell="C61" r:id="rId65">
            <anchor moveWithCells="1">
              <from>
                <xdr:col>3</xdr:col>
                <xdr:colOff>386443</xdr:colOff>
                <xdr:row>60</xdr:row>
                <xdr:rowOff>152400</xdr:rowOff>
              </from>
              <to>
                <xdr:col>3</xdr:col>
                <xdr:colOff>576943</xdr:colOff>
                <xdr:row>60</xdr:row>
                <xdr:rowOff>386443</xdr:rowOff>
              </to>
            </anchor>
          </controlPr>
        </control>
      </mc:Choice>
      <mc:Fallback>
        <control shapeId="4137" r:id="rId64" name="OptionButton38"/>
      </mc:Fallback>
    </mc:AlternateContent>
    <mc:AlternateContent xmlns:mc="http://schemas.openxmlformats.org/markup-compatibility/2006">
      <mc:Choice Requires="x14">
        <control shapeId="4138" r:id="rId66" name="OptionButton39">
          <controlPr defaultSize="0" autoLine="0" linkedCell="C62" r:id="rId67">
            <anchor moveWithCells="1">
              <from>
                <xdr:col>3</xdr:col>
                <xdr:colOff>397329</xdr:colOff>
                <xdr:row>61</xdr:row>
                <xdr:rowOff>130629</xdr:rowOff>
              </from>
              <to>
                <xdr:col>3</xdr:col>
                <xdr:colOff>587829</xdr:colOff>
                <xdr:row>61</xdr:row>
                <xdr:rowOff>364671</xdr:rowOff>
              </to>
            </anchor>
          </controlPr>
        </control>
      </mc:Choice>
      <mc:Fallback>
        <control shapeId="4138" r:id="rId66" name="OptionButton39"/>
      </mc:Fallback>
    </mc:AlternateContent>
    <mc:AlternateContent xmlns:mc="http://schemas.openxmlformats.org/markup-compatibility/2006">
      <mc:Choice Requires="x14">
        <control shapeId="4139" r:id="rId68" name="TextBox35">
          <controlPr defaultSize="0" autoLine="0" linkedCell="C47" r:id="rId69">
            <anchor moveWithCells="1">
              <from>
                <xdr:col>3</xdr:col>
                <xdr:colOff>223157</xdr:colOff>
                <xdr:row>46</xdr:row>
                <xdr:rowOff>92529</xdr:rowOff>
              </from>
              <to>
                <xdr:col>3</xdr:col>
                <xdr:colOff>1289957</xdr:colOff>
                <xdr:row>46</xdr:row>
                <xdr:rowOff>435429</xdr:rowOff>
              </to>
            </anchor>
          </controlPr>
        </control>
      </mc:Choice>
      <mc:Fallback>
        <control shapeId="4139" r:id="rId68" name="TextBox35"/>
      </mc:Fallback>
    </mc:AlternateContent>
    <mc:AlternateContent xmlns:mc="http://schemas.openxmlformats.org/markup-compatibility/2006">
      <mc:Choice Requires="x14">
        <control shapeId="4140" r:id="rId70" name="TextBox37">
          <controlPr defaultSize="0" autoLine="0" linkedCell="C48" r:id="rId71">
            <anchor moveWithCells="1">
              <from>
                <xdr:col>3</xdr:col>
                <xdr:colOff>223157</xdr:colOff>
                <xdr:row>47</xdr:row>
                <xdr:rowOff>97971</xdr:rowOff>
              </from>
              <to>
                <xdr:col>3</xdr:col>
                <xdr:colOff>1284514</xdr:colOff>
                <xdr:row>47</xdr:row>
                <xdr:rowOff>440871</xdr:rowOff>
              </to>
            </anchor>
          </controlPr>
        </control>
      </mc:Choice>
      <mc:Fallback>
        <control shapeId="4140" r:id="rId70" name="TextBox37"/>
      </mc:Fallback>
    </mc:AlternateContent>
    <mc:AlternateContent xmlns:mc="http://schemas.openxmlformats.org/markup-compatibility/2006">
      <mc:Choice Requires="x14">
        <control shapeId="4141" r:id="rId72" name="TextBox28">
          <controlPr defaultSize="0" autoLine="0" linkedCell="C50" r:id="rId73">
            <anchor moveWithCells="1">
              <from>
                <xdr:col>3</xdr:col>
                <xdr:colOff>212271</xdr:colOff>
                <xdr:row>49</xdr:row>
                <xdr:rowOff>108857</xdr:rowOff>
              </from>
              <to>
                <xdr:col>3</xdr:col>
                <xdr:colOff>1284514</xdr:colOff>
                <xdr:row>49</xdr:row>
                <xdr:rowOff>451757</xdr:rowOff>
              </to>
            </anchor>
          </controlPr>
        </control>
      </mc:Choice>
      <mc:Fallback>
        <control shapeId="4141" r:id="rId72" name="TextBox28"/>
      </mc:Fallback>
    </mc:AlternateContent>
    <mc:AlternateContent xmlns:mc="http://schemas.openxmlformats.org/markup-compatibility/2006">
      <mc:Choice Requires="x14">
        <control shapeId="4159" r:id="rId74" name="OptionButton2">
          <controlPr defaultSize="0" autoLine="0" linkedCell="H25" r:id="rId75">
            <anchor moveWithCells="1">
              <from>
                <xdr:col>8</xdr:col>
                <xdr:colOff>234043</xdr:colOff>
                <xdr:row>24</xdr:row>
                <xdr:rowOff>76200</xdr:rowOff>
              </from>
              <to>
                <xdr:col>8</xdr:col>
                <xdr:colOff>424543</xdr:colOff>
                <xdr:row>24</xdr:row>
                <xdr:rowOff>326571</xdr:rowOff>
              </to>
            </anchor>
          </controlPr>
        </control>
      </mc:Choice>
      <mc:Fallback>
        <control shapeId="4159" r:id="rId74" name="OptionButton2"/>
      </mc:Fallback>
    </mc:AlternateContent>
    <mc:AlternateContent xmlns:mc="http://schemas.openxmlformats.org/markup-compatibility/2006">
      <mc:Choice Requires="x14">
        <control shapeId="4160" r:id="rId76" name="OptionButton5">
          <controlPr defaultSize="0" autoLine="0" linkedCell="H26" r:id="rId77">
            <anchor moveWithCells="1">
              <from>
                <xdr:col>8</xdr:col>
                <xdr:colOff>228600</xdr:colOff>
                <xdr:row>25</xdr:row>
                <xdr:rowOff>43543</xdr:rowOff>
              </from>
              <to>
                <xdr:col>8</xdr:col>
                <xdr:colOff>419100</xdr:colOff>
                <xdr:row>25</xdr:row>
                <xdr:rowOff>293914</xdr:rowOff>
              </to>
            </anchor>
          </controlPr>
        </control>
      </mc:Choice>
      <mc:Fallback>
        <control shapeId="4160" r:id="rId76" name="OptionButton5"/>
      </mc:Fallback>
    </mc:AlternateContent>
    <mc:AlternateContent xmlns:mc="http://schemas.openxmlformats.org/markup-compatibility/2006">
      <mc:Choice Requires="x14">
        <control shapeId="4177" r:id="rId78" name="OptionButton8">
          <controlPr defaultSize="0" autoLine="0" linkedCell="H42" r:id="rId79">
            <anchor moveWithCells="1">
              <from>
                <xdr:col>8</xdr:col>
                <xdr:colOff>310243</xdr:colOff>
                <xdr:row>41</xdr:row>
                <xdr:rowOff>108857</xdr:rowOff>
              </from>
              <to>
                <xdr:col>8</xdr:col>
                <xdr:colOff>500743</xdr:colOff>
                <xdr:row>41</xdr:row>
                <xdr:rowOff>342900</xdr:rowOff>
              </to>
            </anchor>
          </controlPr>
        </control>
      </mc:Choice>
      <mc:Fallback>
        <control shapeId="4177" r:id="rId78" name="OptionButton8"/>
      </mc:Fallback>
    </mc:AlternateContent>
    <mc:AlternateContent xmlns:mc="http://schemas.openxmlformats.org/markup-compatibility/2006">
      <mc:Choice Requires="x14">
        <control shapeId="4178" r:id="rId80" name="OptionButton11">
          <controlPr defaultSize="0" autoLine="0" linkedCell="H43" r:id="rId81">
            <anchor moveWithCells="1">
              <from>
                <xdr:col>8</xdr:col>
                <xdr:colOff>326571</xdr:colOff>
                <xdr:row>42</xdr:row>
                <xdr:rowOff>70757</xdr:rowOff>
              </from>
              <to>
                <xdr:col>8</xdr:col>
                <xdr:colOff>517071</xdr:colOff>
                <xdr:row>42</xdr:row>
                <xdr:rowOff>304800</xdr:rowOff>
              </to>
            </anchor>
          </controlPr>
        </control>
      </mc:Choice>
      <mc:Fallback>
        <control shapeId="4178" r:id="rId80" name="OptionButton11"/>
      </mc:Fallback>
    </mc:AlternateContent>
    <mc:AlternateContent xmlns:mc="http://schemas.openxmlformats.org/markup-compatibility/2006">
      <mc:Choice Requires="x14">
        <control shapeId="4179" r:id="rId82" name="OptionButton14">
          <controlPr defaultSize="0" autoLine="0" linkedCell="H44" r:id="rId83">
            <anchor moveWithCells="1">
              <from>
                <xdr:col>8</xdr:col>
                <xdr:colOff>337457</xdr:colOff>
                <xdr:row>43</xdr:row>
                <xdr:rowOff>70757</xdr:rowOff>
              </from>
              <to>
                <xdr:col>8</xdr:col>
                <xdr:colOff>527957</xdr:colOff>
                <xdr:row>43</xdr:row>
                <xdr:rowOff>304800</xdr:rowOff>
              </to>
            </anchor>
          </controlPr>
        </control>
      </mc:Choice>
      <mc:Fallback>
        <control shapeId="4179" r:id="rId82" name="OptionButton14"/>
      </mc:Fallback>
    </mc:AlternateContent>
    <mc:AlternateContent xmlns:mc="http://schemas.openxmlformats.org/markup-compatibility/2006">
      <mc:Choice Requires="x14">
        <control shapeId="4180" r:id="rId84" name="OptionButton40">
          <controlPr defaultSize="0" autoLine="0" linkedCell="H45" r:id="rId85">
            <anchor moveWithCells="1">
              <from>
                <xdr:col>8</xdr:col>
                <xdr:colOff>342900</xdr:colOff>
                <xdr:row>44</xdr:row>
                <xdr:rowOff>70757</xdr:rowOff>
              </from>
              <to>
                <xdr:col>8</xdr:col>
                <xdr:colOff>533400</xdr:colOff>
                <xdr:row>44</xdr:row>
                <xdr:rowOff>304800</xdr:rowOff>
              </to>
            </anchor>
          </controlPr>
        </control>
      </mc:Choice>
      <mc:Fallback>
        <control shapeId="4180" r:id="rId84" name="OptionButton40"/>
      </mc:Fallback>
    </mc:AlternateContent>
    <mc:AlternateContent xmlns:mc="http://schemas.openxmlformats.org/markup-compatibility/2006">
      <mc:Choice Requires="x14">
        <control shapeId="4181" r:id="rId86" name="OptionButton41">
          <controlPr defaultSize="0" autoLine="0" linkedCell="H46" r:id="rId87">
            <anchor moveWithCells="1">
              <from>
                <xdr:col>8</xdr:col>
                <xdr:colOff>337457</xdr:colOff>
                <xdr:row>45</xdr:row>
                <xdr:rowOff>70757</xdr:rowOff>
              </from>
              <to>
                <xdr:col>8</xdr:col>
                <xdr:colOff>527957</xdr:colOff>
                <xdr:row>45</xdr:row>
                <xdr:rowOff>304800</xdr:rowOff>
              </to>
            </anchor>
          </controlPr>
        </control>
      </mc:Choice>
      <mc:Fallback>
        <control shapeId="4181" r:id="rId86" name="OptionButton41"/>
      </mc:Fallback>
    </mc:AlternateContent>
    <mc:AlternateContent xmlns:mc="http://schemas.openxmlformats.org/markup-compatibility/2006">
      <mc:Choice Requires="x14">
        <control shapeId="4182" r:id="rId88" name="OptionButton42">
          <controlPr defaultSize="0" autoLine="0" linkedCell="H47" r:id="rId89">
            <anchor moveWithCells="1">
              <from>
                <xdr:col>8</xdr:col>
                <xdr:colOff>342900</xdr:colOff>
                <xdr:row>46</xdr:row>
                <xdr:rowOff>54429</xdr:rowOff>
              </from>
              <to>
                <xdr:col>8</xdr:col>
                <xdr:colOff>533400</xdr:colOff>
                <xdr:row>46</xdr:row>
                <xdr:rowOff>299357</xdr:rowOff>
              </to>
            </anchor>
          </controlPr>
        </control>
      </mc:Choice>
      <mc:Fallback>
        <control shapeId="4182" r:id="rId88" name="OptionButton42"/>
      </mc:Fallback>
    </mc:AlternateContent>
    <mc:AlternateContent xmlns:mc="http://schemas.openxmlformats.org/markup-compatibility/2006">
      <mc:Choice Requires="x14">
        <control shapeId="4183" r:id="rId90" name="OptionButton43">
          <controlPr defaultSize="0" autoLine="0" linkedCell="H48" r:id="rId91">
            <anchor moveWithCells="1">
              <from>
                <xdr:col>8</xdr:col>
                <xdr:colOff>359229</xdr:colOff>
                <xdr:row>47</xdr:row>
                <xdr:rowOff>119743</xdr:rowOff>
              </from>
              <to>
                <xdr:col>8</xdr:col>
                <xdr:colOff>549729</xdr:colOff>
                <xdr:row>47</xdr:row>
                <xdr:rowOff>364671</xdr:rowOff>
              </to>
            </anchor>
          </controlPr>
        </control>
      </mc:Choice>
      <mc:Fallback>
        <control shapeId="4183" r:id="rId90" name="OptionButton43"/>
      </mc:Fallback>
    </mc:AlternateContent>
    <mc:AlternateContent xmlns:mc="http://schemas.openxmlformats.org/markup-compatibility/2006">
      <mc:Choice Requires="x14">
        <control shapeId="4184" r:id="rId92" name="OptionButton44">
          <controlPr defaultSize="0" autoLine="0" linkedCell="H49" r:id="rId93">
            <anchor moveWithCells="1">
              <from>
                <xdr:col>8</xdr:col>
                <xdr:colOff>359229</xdr:colOff>
                <xdr:row>48</xdr:row>
                <xdr:rowOff>70757</xdr:rowOff>
              </from>
              <to>
                <xdr:col>8</xdr:col>
                <xdr:colOff>549729</xdr:colOff>
                <xdr:row>48</xdr:row>
                <xdr:rowOff>315686</xdr:rowOff>
              </to>
            </anchor>
          </controlPr>
        </control>
      </mc:Choice>
      <mc:Fallback>
        <control shapeId="4184" r:id="rId92" name="OptionButton44"/>
      </mc:Fallback>
    </mc:AlternateContent>
    <mc:AlternateContent xmlns:mc="http://schemas.openxmlformats.org/markup-compatibility/2006">
      <mc:Choice Requires="x14">
        <control shapeId="4185" r:id="rId94" name="OptionButton45">
          <controlPr defaultSize="0" autoLine="0" linkedCell="H50" r:id="rId95">
            <anchor moveWithCells="1">
              <from>
                <xdr:col>8</xdr:col>
                <xdr:colOff>359229</xdr:colOff>
                <xdr:row>49</xdr:row>
                <xdr:rowOff>108857</xdr:rowOff>
              </from>
              <to>
                <xdr:col>8</xdr:col>
                <xdr:colOff>549729</xdr:colOff>
                <xdr:row>49</xdr:row>
                <xdr:rowOff>353786</xdr:rowOff>
              </to>
            </anchor>
          </controlPr>
        </control>
      </mc:Choice>
      <mc:Fallback>
        <control shapeId="4185" r:id="rId94" name="OptionButton45"/>
      </mc:Fallback>
    </mc:AlternateContent>
    <mc:AlternateContent xmlns:mc="http://schemas.openxmlformats.org/markup-compatibility/2006">
      <mc:Choice Requires="x14">
        <control shapeId="4186" r:id="rId96" name="OptionButton46">
          <controlPr defaultSize="0" autoLine="0" linkedCell="H51" r:id="rId97">
            <anchor moveWithCells="1">
              <from>
                <xdr:col>8</xdr:col>
                <xdr:colOff>359229</xdr:colOff>
                <xdr:row>50</xdr:row>
                <xdr:rowOff>92529</xdr:rowOff>
              </from>
              <to>
                <xdr:col>8</xdr:col>
                <xdr:colOff>549729</xdr:colOff>
                <xdr:row>50</xdr:row>
                <xdr:rowOff>342900</xdr:rowOff>
              </to>
            </anchor>
          </controlPr>
        </control>
      </mc:Choice>
      <mc:Fallback>
        <control shapeId="4186" r:id="rId96" name="OptionButton46"/>
      </mc:Fallback>
    </mc:AlternateContent>
    <mc:AlternateContent xmlns:mc="http://schemas.openxmlformats.org/markup-compatibility/2006">
      <mc:Choice Requires="x14">
        <control shapeId="4187" r:id="rId98" name="TextBox1">
          <controlPr defaultSize="0" autoLine="0" linkedCell="C6" r:id="rId99">
            <anchor moveWithCells="1">
              <from>
                <xdr:col>3</xdr:col>
                <xdr:colOff>168729</xdr:colOff>
                <xdr:row>5</xdr:row>
                <xdr:rowOff>97971</xdr:rowOff>
              </from>
              <to>
                <xdr:col>3</xdr:col>
                <xdr:colOff>1251857</xdr:colOff>
                <xdr:row>5</xdr:row>
                <xdr:rowOff>424543</xdr:rowOff>
              </to>
            </anchor>
          </controlPr>
        </control>
      </mc:Choice>
      <mc:Fallback>
        <control shapeId="4187" r:id="rId98" name="TextBox1"/>
      </mc:Fallback>
    </mc:AlternateContent>
    <mc:AlternateContent xmlns:mc="http://schemas.openxmlformats.org/markup-compatibility/2006">
      <mc:Choice Requires="x14">
        <control shapeId="4188" r:id="rId100" name="TextBox2">
          <controlPr defaultSize="0" autoLine="0" linkedCell="C7" r:id="rId101">
            <anchor moveWithCells="1">
              <from>
                <xdr:col>3</xdr:col>
                <xdr:colOff>157843</xdr:colOff>
                <xdr:row>6</xdr:row>
                <xdr:rowOff>81643</xdr:rowOff>
              </from>
              <to>
                <xdr:col>3</xdr:col>
                <xdr:colOff>1240971</xdr:colOff>
                <xdr:row>6</xdr:row>
                <xdr:rowOff>408214</xdr:rowOff>
              </to>
            </anchor>
          </controlPr>
        </control>
      </mc:Choice>
      <mc:Fallback>
        <control shapeId="4188" r:id="rId100" name="TextBox2"/>
      </mc:Fallback>
    </mc:AlternateContent>
    <mc:AlternateContent xmlns:mc="http://schemas.openxmlformats.org/markup-compatibility/2006">
      <mc:Choice Requires="x14">
        <control shapeId="4189" r:id="rId102" name="TextBox3">
          <controlPr defaultSize="0" autoLine="0" linkedCell="C8" r:id="rId103">
            <anchor moveWithCells="1">
              <from>
                <xdr:col>3</xdr:col>
                <xdr:colOff>152400</xdr:colOff>
                <xdr:row>7</xdr:row>
                <xdr:rowOff>70757</xdr:rowOff>
              </from>
              <to>
                <xdr:col>3</xdr:col>
                <xdr:colOff>1235529</xdr:colOff>
                <xdr:row>7</xdr:row>
                <xdr:rowOff>397329</xdr:rowOff>
              </to>
            </anchor>
          </controlPr>
        </control>
      </mc:Choice>
      <mc:Fallback>
        <control shapeId="4189" r:id="rId102" name="TextBox3"/>
      </mc:Fallback>
    </mc:AlternateContent>
    <mc:AlternateContent xmlns:mc="http://schemas.openxmlformats.org/markup-compatibility/2006">
      <mc:Choice Requires="x14">
        <control shapeId="4190" r:id="rId104" name="TextBox4">
          <controlPr defaultSize="0" autoLine="0" linkedCell="C10" r:id="rId105">
            <anchor moveWithCells="1">
              <from>
                <xdr:col>3</xdr:col>
                <xdr:colOff>146957</xdr:colOff>
                <xdr:row>9</xdr:row>
                <xdr:rowOff>97971</xdr:rowOff>
              </from>
              <to>
                <xdr:col>3</xdr:col>
                <xdr:colOff>1230086</xdr:colOff>
                <xdr:row>9</xdr:row>
                <xdr:rowOff>424543</xdr:rowOff>
              </to>
            </anchor>
          </controlPr>
        </control>
      </mc:Choice>
      <mc:Fallback>
        <control shapeId="4190" r:id="rId104" name="TextBox4"/>
      </mc:Fallback>
    </mc:AlternateContent>
    <mc:AlternateContent xmlns:mc="http://schemas.openxmlformats.org/markup-compatibility/2006">
      <mc:Choice Requires="x14">
        <control shapeId="4195" r:id="rId106" name="TextBox10">
          <controlPr defaultSize="0" autoLine="0" linkedCell="C9" r:id="rId107">
            <anchor moveWithCells="1">
              <from>
                <xdr:col>3</xdr:col>
                <xdr:colOff>152400</xdr:colOff>
                <xdr:row>8</xdr:row>
                <xdr:rowOff>97971</xdr:rowOff>
              </from>
              <to>
                <xdr:col>3</xdr:col>
                <xdr:colOff>1235529</xdr:colOff>
                <xdr:row>8</xdr:row>
                <xdr:rowOff>457200</xdr:rowOff>
              </to>
            </anchor>
          </controlPr>
        </control>
      </mc:Choice>
      <mc:Fallback>
        <control shapeId="4195" r:id="rId106" name="TextBox10"/>
      </mc:Fallback>
    </mc:AlternateContent>
    <mc:AlternateContent xmlns:mc="http://schemas.openxmlformats.org/markup-compatibility/2006">
      <mc:Choice Requires="x14">
        <control shapeId="4199" r:id="rId108" name="TextBox14">
          <controlPr defaultSize="0" autoLine="0" linkedCell="C11" r:id="rId109">
            <anchor moveWithCells="1">
              <from>
                <xdr:col>3</xdr:col>
                <xdr:colOff>168729</xdr:colOff>
                <xdr:row>10</xdr:row>
                <xdr:rowOff>76200</xdr:rowOff>
              </from>
              <to>
                <xdr:col>3</xdr:col>
                <xdr:colOff>1251857</xdr:colOff>
                <xdr:row>10</xdr:row>
                <xdr:rowOff>451757</xdr:rowOff>
              </to>
            </anchor>
          </controlPr>
        </control>
      </mc:Choice>
      <mc:Fallback>
        <control shapeId="4199" r:id="rId108" name="TextBox14"/>
      </mc:Fallback>
    </mc:AlternateContent>
    <mc:AlternateContent xmlns:mc="http://schemas.openxmlformats.org/markup-compatibility/2006">
      <mc:Choice Requires="x14">
        <control shapeId="4200" r:id="rId110" name="TextBox15">
          <controlPr defaultSize="0" autoLine="0" linkedCell="C12" r:id="rId111">
            <anchor moveWithCells="1">
              <from>
                <xdr:col>3</xdr:col>
                <xdr:colOff>157843</xdr:colOff>
                <xdr:row>11</xdr:row>
                <xdr:rowOff>92529</xdr:rowOff>
              </from>
              <to>
                <xdr:col>3</xdr:col>
                <xdr:colOff>1240971</xdr:colOff>
                <xdr:row>11</xdr:row>
                <xdr:rowOff>473529</xdr:rowOff>
              </to>
            </anchor>
          </controlPr>
        </control>
      </mc:Choice>
      <mc:Fallback>
        <control shapeId="4200" r:id="rId110" name="TextBox15"/>
      </mc:Fallback>
    </mc:AlternateContent>
    <mc:AlternateContent xmlns:mc="http://schemas.openxmlformats.org/markup-compatibility/2006">
      <mc:Choice Requires="x14">
        <control shapeId="4204" r:id="rId112" name="TextBox19">
          <controlPr defaultSize="0" autoLine="0" linkedCell="C14" r:id="rId113">
            <anchor moveWithCells="1">
              <from>
                <xdr:col>3</xdr:col>
                <xdr:colOff>152400</xdr:colOff>
                <xdr:row>13</xdr:row>
                <xdr:rowOff>70757</xdr:rowOff>
              </from>
              <to>
                <xdr:col>3</xdr:col>
                <xdr:colOff>1235529</xdr:colOff>
                <xdr:row>13</xdr:row>
                <xdr:rowOff>451757</xdr:rowOff>
              </to>
            </anchor>
          </controlPr>
        </control>
      </mc:Choice>
      <mc:Fallback>
        <control shapeId="4204" r:id="rId112" name="TextBox19"/>
      </mc:Fallback>
    </mc:AlternateContent>
    <mc:AlternateContent xmlns:mc="http://schemas.openxmlformats.org/markup-compatibility/2006">
      <mc:Choice Requires="x14">
        <control shapeId="4205" r:id="rId114" name="TextBox20">
          <controlPr defaultSize="0" autoLine="0" linkedCell="C15" r:id="rId115">
            <anchor moveWithCells="1">
              <from>
                <xdr:col>3</xdr:col>
                <xdr:colOff>157843</xdr:colOff>
                <xdr:row>14</xdr:row>
                <xdr:rowOff>59871</xdr:rowOff>
              </from>
              <to>
                <xdr:col>3</xdr:col>
                <xdr:colOff>1240971</xdr:colOff>
                <xdr:row>14</xdr:row>
                <xdr:rowOff>440871</xdr:rowOff>
              </to>
            </anchor>
          </controlPr>
        </control>
      </mc:Choice>
      <mc:Fallback>
        <control shapeId="4205" r:id="rId114" name="TextBox20"/>
      </mc:Fallback>
    </mc:AlternateContent>
    <mc:AlternateContent xmlns:mc="http://schemas.openxmlformats.org/markup-compatibility/2006">
      <mc:Choice Requires="x14">
        <control shapeId="4206" r:id="rId116" name="TextBox21">
          <controlPr defaultSize="0" autoLine="0" linkedCell="C16" r:id="rId117">
            <anchor moveWithCells="1">
              <from>
                <xdr:col>3</xdr:col>
                <xdr:colOff>168729</xdr:colOff>
                <xdr:row>15</xdr:row>
                <xdr:rowOff>54429</xdr:rowOff>
              </from>
              <to>
                <xdr:col>3</xdr:col>
                <xdr:colOff>1251857</xdr:colOff>
                <xdr:row>15</xdr:row>
                <xdr:rowOff>435429</xdr:rowOff>
              </to>
            </anchor>
          </controlPr>
        </control>
      </mc:Choice>
      <mc:Fallback>
        <control shapeId="4206" r:id="rId116" name="TextBox21"/>
      </mc:Fallback>
    </mc:AlternateContent>
    <mc:AlternateContent xmlns:mc="http://schemas.openxmlformats.org/markup-compatibility/2006">
      <mc:Choice Requires="x14">
        <control shapeId="4207" r:id="rId118" name="TextBox22">
          <controlPr defaultSize="0" autoLine="0" linkedCell="C17" r:id="rId119">
            <anchor moveWithCells="1">
              <from>
                <xdr:col>3</xdr:col>
                <xdr:colOff>136071</xdr:colOff>
                <xdr:row>16</xdr:row>
                <xdr:rowOff>59871</xdr:rowOff>
              </from>
              <to>
                <xdr:col>3</xdr:col>
                <xdr:colOff>1219200</xdr:colOff>
                <xdr:row>16</xdr:row>
                <xdr:rowOff>440871</xdr:rowOff>
              </to>
            </anchor>
          </controlPr>
        </control>
      </mc:Choice>
      <mc:Fallback>
        <control shapeId="4207" r:id="rId118" name="TextBox22"/>
      </mc:Fallback>
    </mc:AlternateContent>
    <mc:AlternateContent xmlns:mc="http://schemas.openxmlformats.org/markup-compatibility/2006">
      <mc:Choice Requires="x14">
        <control shapeId="4213" r:id="rId120" name="OptionButton1">
          <controlPr defaultSize="0" autoLine="0" linkedCell="C20" r:id="rId121">
            <anchor moveWithCells="1">
              <from>
                <xdr:col>3</xdr:col>
                <xdr:colOff>244929</xdr:colOff>
                <xdr:row>19</xdr:row>
                <xdr:rowOff>157843</xdr:rowOff>
              </from>
              <to>
                <xdr:col>3</xdr:col>
                <xdr:colOff>435429</xdr:colOff>
                <xdr:row>19</xdr:row>
                <xdr:rowOff>391886</xdr:rowOff>
              </to>
            </anchor>
          </controlPr>
        </control>
      </mc:Choice>
      <mc:Fallback>
        <control shapeId="4213" r:id="rId120" name="OptionButton1"/>
      </mc:Fallback>
    </mc:AlternateContent>
    <mc:AlternateContent xmlns:mc="http://schemas.openxmlformats.org/markup-compatibility/2006">
      <mc:Choice Requires="x14">
        <control shapeId="4214" r:id="rId122" name="OptionButton3">
          <controlPr defaultSize="0" autoLine="0" linkedCell="C21" r:id="rId123">
            <anchor moveWithCells="1">
              <from>
                <xdr:col>3</xdr:col>
                <xdr:colOff>244929</xdr:colOff>
                <xdr:row>20</xdr:row>
                <xdr:rowOff>81643</xdr:rowOff>
              </from>
              <to>
                <xdr:col>3</xdr:col>
                <xdr:colOff>435429</xdr:colOff>
                <xdr:row>20</xdr:row>
                <xdr:rowOff>326571</xdr:rowOff>
              </to>
            </anchor>
          </controlPr>
        </control>
      </mc:Choice>
      <mc:Fallback>
        <control shapeId="4214" r:id="rId122" name="OptionButton3"/>
      </mc:Fallback>
    </mc:AlternateContent>
    <mc:AlternateContent xmlns:mc="http://schemas.openxmlformats.org/markup-compatibility/2006">
      <mc:Choice Requires="x14">
        <control shapeId="4215" r:id="rId124" name="OptionButton4">
          <controlPr defaultSize="0" autoLine="0" linkedCell="C22" r:id="rId125">
            <anchor moveWithCells="1">
              <from>
                <xdr:col>3</xdr:col>
                <xdr:colOff>244929</xdr:colOff>
                <xdr:row>21</xdr:row>
                <xdr:rowOff>157843</xdr:rowOff>
              </from>
              <to>
                <xdr:col>3</xdr:col>
                <xdr:colOff>435429</xdr:colOff>
                <xdr:row>21</xdr:row>
                <xdr:rowOff>391886</xdr:rowOff>
              </to>
            </anchor>
          </controlPr>
        </control>
      </mc:Choice>
      <mc:Fallback>
        <control shapeId="4215" r:id="rId124" name="OptionButton4"/>
      </mc:Fallback>
    </mc:AlternateContent>
    <mc:AlternateContent xmlns:mc="http://schemas.openxmlformats.org/markup-compatibility/2006">
      <mc:Choice Requires="x14">
        <control shapeId="4216" r:id="rId126" name="OptionButton6">
          <controlPr defaultSize="0" autoLine="0" linkedCell="C23" r:id="rId127">
            <anchor moveWithCells="1">
              <from>
                <xdr:col>3</xdr:col>
                <xdr:colOff>244929</xdr:colOff>
                <xdr:row>22</xdr:row>
                <xdr:rowOff>81643</xdr:rowOff>
              </from>
              <to>
                <xdr:col>3</xdr:col>
                <xdr:colOff>435429</xdr:colOff>
                <xdr:row>22</xdr:row>
                <xdr:rowOff>326571</xdr:rowOff>
              </to>
            </anchor>
          </controlPr>
        </control>
      </mc:Choice>
      <mc:Fallback>
        <control shapeId="4216" r:id="rId126" name="OptionButton6"/>
      </mc:Fallback>
    </mc:AlternateContent>
    <mc:AlternateContent xmlns:mc="http://schemas.openxmlformats.org/markup-compatibility/2006">
      <mc:Choice Requires="x14">
        <control shapeId="4217" r:id="rId128" name="OptionButton7">
          <controlPr defaultSize="0" autoLine="0" linkedCell="C24" r:id="rId129">
            <anchor moveWithCells="1">
              <from>
                <xdr:col>3</xdr:col>
                <xdr:colOff>244929</xdr:colOff>
                <xdr:row>23</xdr:row>
                <xdr:rowOff>157843</xdr:rowOff>
              </from>
              <to>
                <xdr:col>3</xdr:col>
                <xdr:colOff>435429</xdr:colOff>
                <xdr:row>23</xdr:row>
                <xdr:rowOff>391886</xdr:rowOff>
              </to>
            </anchor>
          </controlPr>
        </control>
      </mc:Choice>
      <mc:Fallback>
        <control shapeId="4217" r:id="rId128" name="OptionButton7"/>
      </mc:Fallback>
    </mc:AlternateContent>
    <mc:AlternateContent xmlns:mc="http://schemas.openxmlformats.org/markup-compatibility/2006">
      <mc:Choice Requires="x14">
        <control shapeId="4218" r:id="rId130" name="OptionButton9">
          <controlPr defaultSize="0" autoLine="0" linkedCell="C25" r:id="rId131">
            <anchor moveWithCells="1">
              <from>
                <xdr:col>3</xdr:col>
                <xdr:colOff>244929</xdr:colOff>
                <xdr:row>24</xdr:row>
                <xdr:rowOff>81643</xdr:rowOff>
              </from>
              <to>
                <xdr:col>3</xdr:col>
                <xdr:colOff>435429</xdr:colOff>
                <xdr:row>24</xdr:row>
                <xdr:rowOff>326571</xdr:rowOff>
              </to>
            </anchor>
          </controlPr>
        </control>
      </mc:Choice>
      <mc:Fallback>
        <control shapeId="4218" r:id="rId130" name="OptionButton9"/>
      </mc:Fallback>
    </mc:AlternateContent>
    <mc:AlternateContent xmlns:mc="http://schemas.openxmlformats.org/markup-compatibility/2006">
      <mc:Choice Requires="x14">
        <control shapeId="4219" r:id="rId132" name="OptionButton10">
          <controlPr defaultSize="0" autoLine="0" linkedCell="C26" r:id="rId133">
            <anchor moveWithCells="1">
              <from>
                <xdr:col>3</xdr:col>
                <xdr:colOff>244929</xdr:colOff>
                <xdr:row>25</xdr:row>
                <xdr:rowOff>157843</xdr:rowOff>
              </from>
              <to>
                <xdr:col>3</xdr:col>
                <xdr:colOff>435429</xdr:colOff>
                <xdr:row>25</xdr:row>
                <xdr:rowOff>391886</xdr:rowOff>
              </to>
            </anchor>
          </controlPr>
        </control>
      </mc:Choice>
      <mc:Fallback>
        <control shapeId="4219" r:id="rId132" name="OptionButton10"/>
      </mc:Fallback>
    </mc:AlternateContent>
    <mc:AlternateContent xmlns:mc="http://schemas.openxmlformats.org/markup-compatibility/2006">
      <mc:Choice Requires="x14">
        <control shapeId="4220" r:id="rId134" name="OptionButton12">
          <controlPr defaultSize="0" autoLine="0" linkedCell="C27" r:id="rId135">
            <anchor moveWithCells="1">
              <from>
                <xdr:col>3</xdr:col>
                <xdr:colOff>244929</xdr:colOff>
                <xdr:row>26</xdr:row>
                <xdr:rowOff>81643</xdr:rowOff>
              </from>
              <to>
                <xdr:col>3</xdr:col>
                <xdr:colOff>435429</xdr:colOff>
                <xdr:row>26</xdr:row>
                <xdr:rowOff>326571</xdr:rowOff>
              </to>
            </anchor>
          </controlPr>
        </control>
      </mc:Choice>
      <mc:Fallback>
        <control shapeId="4220" r:id="rId134" name="OptionButton12"/>
      </mc:Fallback>
    </mc:AlternateContent>
    <mc:AlternateContent xmlns:mc="http://schemas.openxmlformats.org/markup-compatibility/2006">
      <mc:Choice Requires="x14">
        <control shapeId="4221" r:id="rId136" name="OptionButton13">
          <controlPr defaultSize="0" autoLine="0" linkedCell="C29" r:id="rId137">
            <anchor moveWithCells="1">
              <from>
                <xdr:col>3</xdr:col>
                <xdr:colOff>244929</xdr:colOff>
                <xdr:row>28</xdr:row>
                <xdr:rowOff>157843</xdr:rowOff>
              </from>
              <to>
                <xdr:col>3</xdr:col>
                <xdr:colOff>435429</xdr:colOff>
                <xdr:row>28</xdr:row>
                <xdr:rowOff>391886</xdr:rowOff>
              </to>
            </anchor>
          </controlPr>
        </control>
      </mc:Choice>
      <mc:Fallback>
        <control shapeId="4221" r:id="rId136" name="OptionButton13"/>
      </mc:Fallback>
    </mc:AlternateContent>
    <mc:AlternateContent xmlns:mc="http://schemas.openxmlformats.org/markup-compatibility/2006">
      <mc:Choice Requires="x14">
        <control shapeId="4222" r:id="rId138" name="OptionButton15">
          <controlPr defaultSize="0" autoLine="0" linkedCell="C30" r:id="rId139">
            <anchor moveWithCells="1">
              <from>
                <xdr:col>3</xdr:col>
                <xdr:colOff>244929</xdr:colOff>
                <xdr:row>29</xdr:row>
                <xdr:rowOff>81643</xdr:rowOff>
              </from>
              <to>
                <xdr:col>3</xdr:col>
                <xdr:colOff>435429</xdr:colOff>
                <xdr:row>29</xdr:row>
                <xdr:rowOff>326571</xdr:rowOff>
              </to>
            </anchor>
          </controlPr>
        </control>
      </mc:Choice>
      <mc:Fallback>
        <control shapeId="4222" r:id="rId138" name="OptionButton15"/>
      </mc:Fallback>
    </mc:AlternateContent>
    <mc:AlternateContent xmlns:mc="http://schemas.openxmlformats.org/markup-compatibility/2006">
      <mc:Choice Requires="x14">
        <control shapeId="4223" r:id="rId140" name="TextBox5">
          <controlPr defaultSize="0" autoLine="0" linkedCell="H5" r:id="rId141">
            <anchor moveWithCells="1">
              <from>
                <xdr:col>8</xdr:col>
                <xdr:colOff>174171</xdr:colOff>
                <xdr:row>4</xdr:row>
                <xdr:rowOff>81643</xdr:rowOff>
              </from>
              <to>
                <xdr:col>8</xdr:col>
                <xdr:colOff>1257300</xdr:colOff>
                <xdr:row>4</xdr:row>
                <xdr:rowOff>408214</xdr:rowOff>
              </to>
            </anchor>
          </controlPr>
        </control>
      </mc:Choice>
      <mc:Fallback>
        <control shapeId="4223" r:id="rId140" name="TextBox5"/>
      </mc:Fallback>
    </mc:AlternateContent>
    <mc:AlternateContent xmlns:mc="http://schemas.openxmlformats.org/markup-compatibility/2006">
      <mc:Choice Requires="x14">
        <control shapeId="4224" r:id="rId142" name="TextBox6">
          <controlPr defaultSize="0" autoLine="0" linkedCell="H6" r:id="rId143">
            <anchor moveWithCells="1">
              <from>
                <xdr:col>8</xdr:col>
                <xdr:colOff>185057</xdr:colOff>
                <xdr:row>5</xdr:row>
                <xdr:rowOff>92529</xdr:rowOff>
              </from>
              <to>
                <xdr:col>8</xdr:col>
                <xdr:colOff>1268186</xdr:colOff>
                <xdr:row>5</xdr:row>
                <xdr:rowOff>429986</xdr:rowOff>
              </to>
            </anchor>
          </controlPr>
        </control>
      </mc:Choice>
      <mc:Fallback>
        <control shapeId="4224" r:id="rId142" name="TextBox6"/>
      </mc:Fallback>
    </mc:AlternateContent>
    <mc:AlternateContent xmlns:mc="http://schemas.openxmlformats.org/markup-compatibility/2006">
      <mc:Choice Requires="x14">
        <control shapeId="4225" r:id="rId144" name="TextBox8">
          <controlPr defaultSize="0" autoLine="0" linkedCell="H7" r:id="rId145">
            <anchor moveWithCells="1">
              <from>
                <xdr:col>8</xdr:col>
                <xdr:colOff>190500</xdr:colOff>
                <xdr:row>6</xdr:row>
                <xdr:rowOff>92529</xdr:rowOff>
              </from>
              <to>
                <xdr:col>8</xdr:col>
                <xdr:colOff>1273629</xdr:colOff>
                <xdr:row>6</xdr:row>
                <xdr:rowOff>429986</xdr:rowOff>
              </to>
            </anchor>
          </controlPr>
        </control>
      </mc:Choice>
      <mc:Fallback>
        <control shapeId="4225" r:id="rId144" name="TextBox8"/>
      </mc:Fallback>
    </mc:AlternateContent>
    <mc:AlternateContent xmlns:mc="http://schemas.openxmlformats.org/markup-compatibility/2006">
      <mc:Choice Requires="x14">
        <control shapeId="4226" r:id="rId146" name="TextBox9">
          <controlPr defaultSize="0" autoLine="0" linkedCell="H10" r:id="rId147">
            <anchor moveWithCells="1">
              <from>
                <xdr:col>8</xdr:col>
                <xdr:colOff>157843</xdr:colOff>
                <xdr:row>9</xdr:row>
                <xdr:rowOff>81643</xdr:rowOff>
              </from>
              <to>
                <xdr:col>8</xdr:col>
                <xdr:colOff>1240971</xdr:colOff>
                <xdr:row>9</xdr:row>
                <xdr:rowOff>419100</xdr:rowOff>
              </to>
            </anchor>
          </controlPr>
        </control>
      </mc:Choice>
      <mc:Fallback>
        <control shapeId="4226" r:id="rId146" name="TextBox9"/>
      </mc:Fallback>
    </mc:AlternateContent>
    <mc:AlternateContent xmlns:mc="http://schemas.openxmlformats.org/markup-compatibility/2006">
      <mc:Choice Requires="x14">
        <control shapeId="4227" r:id="rId148" name="TextBox11">
          <controlPr defaultSize="0" autoLine="0" linkedCell="H11" r:id="rId149">
            <anchor moveWithCells="1">
              <from>
                <xdr:col>8</xdr:col>
                <xdr:colOff>157843</xdr:colOff>
                <xdr:row>10</xdr:row>
                <xdr:rowOff>76200</xdr:rowOff>
              </from>
              <to>
                <xdr:col>8</xdr:col>
                <xdr:colOff>1240971</xdr:colOff>
                <xdr:row>10</xdr:row>
                <xdr:rowOff>413657</xdr:rowOff>
              </to>
            </anchor>
          </controlPr>
        </control>
      </mc:Choice>
      <mc:Fallback>
        <control shapeId="4227" r:id="rId148" name="TextBox11"/>
      </mc:Fallback>
    </mc:AlternateContent>
    <mc:AlternateContent xmlns:mc="http://schemas.openxmlformats.org/markup-compatibility/2006">
      <mc:Choice Requires="x14">
        <control shapeId="4228" r:id="rId150" name="TextBox12">
          <controlPr defaultSize="0" autoLine="0" linkedCell="H12" r:id="rId151">
            <anchor moveWithCells="1">
              <from>
                <xdr:col>8</xdr:col>
                <xdr:colOff>168729</xdr:colOff>
                <xdr:row>11</xdr:row>
                <xdr:rowOff>76200</xdr:rowOff>
              </from>
              <to>
                <xdr:col>8</xdr:col>
                <xdr:colOff>1251857</xdr:colOff>
                <xdr:row>11</xdr:row>
                <xdr:rowOff>413657</xdr:rowOff>
              </to>
            </anchor>
          </controlPr>
        </control>
      </mc:Choice>
      <mc:Fallback>
        <control shapeId="4228" r:id="rId150" name="TextBox12"/>
      </mc:Fallback>
    </mc:AlternateContent>
    <mc:AlternateContent xmlns:mc="http://schemas.openxmlformats.org/markup-compatibility/2006">
      <mc:Choice Requires="x14">
        <control shapeId="4229" r:id="rId152" name="TextBox13">
          <controlPr defaultSize="0" autoLine="0" linkedCell="H13" r:id="rId153">
            <anchor moveWithCells="1">
              <from>
                <xdr:col>8</xdr:col>
                <xdr:colOff>157843</xdr:colOff>
                <xdr:row>12</xdr:row>
                <xdr:rowOff>70757</xdr:rowOff>
              </from>
              <to>
                <xdr:col>8</xdr:col>
                <xdr:colOff>1240971</xdr:colOff>
                <xdr:row>12</xdr:row>
                <xdr:rowOff>408214</xdr:rowOff>
              </to>
            </anchor>
          </controlPr>
        </control>
      </mc:Choice>
      <mc:Fallback>
        <control shapeId="4229" r:id="rId152" name="TextBox13"/>
      </mc:Fallback>
    </mc:AlternateContent>
    <mc:AlternateContent xmlns:mc="http://schemas.openxmlformats.org/markup-compatibility/2006">
      <mc:Choice Requires="x14">
        <control shapeId="4230" r:id="rId154" name="TextBox16">
          <controlPr defaultSize="0" autoLine="0" linkedCell="H14" r:id="rId155">
            <anchor moveWithCells="1">
              <from>
                <xdr:col>8</xdr:col>
                <xdr:colOff>168729</xdr:colOff>
                <xdr:row>13</xdr:row>
                <xdr:rowOff>92529</xdr:rowOff>
              </from>
              <to>
                <xdr:col>8</xdr:col>
                <xdr:colOff>1251857</xdr:colOff>
                <xdr:row>13</xdr:row>
                <xdr:rowOff>429986</xdr:rowOff>
              </to>
            </anchor>
          </controlPr>
        </control>
      </mc:Choice>
      <mc:Fallback>
        <control shapeId="4230" r:id="rId154" name="TextBox16"/>
      </mc:Fallback>
    </mc:AlternateContent>
    <mc:AlternateContent xmlns:mc="http://schemas.openxmlformats.org/markup-compatibility/2006">
      <mc:Choice Requires="x14">
        <control shapeId="4231" r:id="rId156" name="TextBox17">
          <controlPr defaultSize="0" autoLine="0" linkedCell="H15" r:id="rId157">
            <anchor moveWithCells="1">
              <from>
                <xdr:col>8</xdr:col>
                <xdr:colOff>190500</xdr:colOff>
                <xdr:row>14</xdr:row>
                <xdr:rowOff>81643</xdr:rowOff>
              </from>
              <to>
                <xdr:col>8</xdr:col>
                <xdr:colOff>1273629</xdr:colOff>
                <xdr:row>14</xdr:row>
                <xdr:rowOff>424543</xdr:rowOff>
              </to>
            </anchor>
          </controlPr>
        </control>
      </mc:Choice>
      <mc:Fallback>
        <control shapeId="4231" r:id="rId156" name="TextBox17"/>
      </mc:Fallback>
    </mc:AlternateContent>
    <mc:AlternateContent xmlns:mc="http://schemas.openxmlformats.org/markup-compatibility/2006">
      <mc:Choice Requires="x14">
        <control shapeId="4232" r:id="rId158" name="TextBox18">
          <controlPr defaultSize="0" autoLine="0" linkedCell="H16" r:id="rId159">
            <anchor moveWithCells="1">
              <from>
                <xdr:col>8</xdr:col>
                <xdr:colOff>195943</xdr:colOff>
                <xdr:row>15</xdr:row>
                <xdr:rowOff>70757</xdr:rowOff>
              </from>
              <to>
                <xdr:col>8</xdr:col>
                <xdr:colOff>1279071</xdr:colOff>
                <xdr:row>15</xdr:row>
                <xdr:rowOff>413657</xdr:rowOff>
              </to>
            </anchor>
          </controlPr>
        </control>
      </mc:Choice>
      <mc:Fallback>
        <control shapeId="4232" r:id="rId158" name="TextBox18"/>
      </mc:Fallback>
    </mc:AlternateContent>
    <mc:AlternateContent xmlns:mc="http://schemas.openxmlformats.org/markup-compatibility/2006">
      <mc:Choice Requires="x14">
        <control shapeId="4233" r:id="rId160" name="TextBox23">
          <controlPr defaultSize="0" autoLine="0" linkedCell="H17" r:id="rId161">
            <anchor moveWithCells="1">
              <from>
                <xdr:col>8</xdr:col>
                <xdr:colOff>190500</xdr:colOff>
                <xdr:row>16</xdr:row>
                <xdr:rowOff>54429</xdr:rowOff>
              </from>
              <to>
                <xdr:col>8</xdr:col>
                <xdr:colOff>1273629</xdr:colOff>
                <xdr:row>16</xdr:row>
                <xdr:rowOff>397329</xdr:rowOff>
              </to>
            </anchor>
          </controlPr>
        </control>
      </mc:Choice>
      <mc:Fallback>
        <control shapeId="4233" r:id="rId160" name="TextBox23"/>
      </mc:Fallback>
    </mc:AlternateContent>
    <mc:AlternateContent xmlns:mc="http://schemas.openxmlformats.org/markup-compatibility/2006">
      <mc:Choice Requires="x14">
        <control shapeId="4234" r:id="rId162" name="TextBox29">
          <controlPr defaultSize="0" autoLine="0" linkedCell="H18" r:id="rId163">
            <anchor moveWithCells="1">
              <from>
                <xdr:col>8</xdr:col>
                <xdr:colOff>190500</xdr:colOff>
                <xdr:row>17</xdr:row>
                <xdr:rowOff>81643</xdr:rowOff>
              </from>
              <to>
                <xdr:col>8</xdr:col>
                <xdr:colOff>1273629</xdr:colOff>
                <xdr:row>17</xdr:row>
                <xdr:rowOff>429986</xdr:rowOff>
              </to>
            </anchor>
          </controlPr>
        </control>
      </mc:Choice>
      <mc:Fallback>
        <control shapeId="4234" r:id="rId162" name="TextBox29"/>
      </mc:Fallback>
    </mc:AlternateContent>
    <mc:AlternateContent xmlns:mc="http://schemas.openxmlformats.org/markup-compatibility/2006">
      <mc:Choice Requires="x14">
        <control shapeId="4235" r:id="rId164" name="TextBox30">
          <controlPr defaultSize="0" autoLine="0" linkedCell="H19" r:id="rId165">
            <anchor moveWithCells="1">
              <from>
                <xdr:col>8</xdr:col>
                <xdr:colOff>174171</xdr:colOff>
                <xdr:row>18</xdr:row>
                <xdr:rowOff>81643</xdr:rowOff>
              </from>
              <to>
                <xdr:col>8</xdr:col>
                <xdr:colOff>1257300</xdr:colOff>
                <xdr:row>18</xdr:row>
                <xdr:rowOff>429986</xdr:rowOff>
              </to>
            </anchor>
          </controlPr>
        </control>
      </mc:Choice>
      <mc:Fallback>
        <control shapeId="4235" r:id="rId164" name="TextBox30"/>
      </mc:Fallback>
    </mc:AlternateContent>
    <mc:AlternateContent xmlns:mc="http://schemas.openxmlformats.org/markup-compatibility/2006">
      <mc:Choice Requires="x14">
        <control shapeId="4236" r:id="rId166" name="TextBox34">
          <controlPr defaultSize="0" autoLine="0" linkedCell="H20" r:id="rId167">
            <anchor moveWithCells="1">
              <from>
                <xdr:col>8</xdr:col>
                <xdr:colOff>185057</xdr:colOff>
                <xdr:row>19</xdr:row>
                <xdr:rowOff>81643</xdr:rowOff>
              </from>
              <to>
                <xdr:col>8</xdr:col>
                <xdr:colOff>1268186</xdr:colOff>
                <xdr:row>19</xdr:row>
                <xdr:rowOff>429986</xdr:rowOff>
              </to>
            </anchor>
          </controlPr>
        </control>
      </mc:Choice>
      <mc:Fallback>
        <control shapeId="4236" r:id="rId166" name="TextBox34"/>
      </mc:Fallback>
    </mc:AlternateContent>
    <mc:AlternateContent xmlns:mc="http://schemas.openxmlformats.org/markup-compatibility/2006">
      <mc:Choice Requires="x14">
        <control shapeId="4237" r:id="rId168" name="TextBox36">
          <controlPr defaultSize="0" autoLine="0" linkedCell="H21" r:id="rId169">
            <anchor moveWithCells="1">
              <from>
                <xdr:col>8</xdr:col>
                <xdr:colOff>190500</xdr:colOff>
                <xdr:row>20</xdr:row>
                <xdr:rowOff>81643</xdr:rowOff>
              </from>
              <to>
                <xdr:col>8</xdr:col>
                <xdr:colOff>1273629</xdr:colOff>
                <xdr:row>20</xdr:row>
                <xdr:rowOff>429986</xdr:rowOff>
              </to>
            </anchor>
          </controlPr>
        </control>
      </mc:Choice>
      <mc:Fallback>
        <control shapeId="4237" r:id="rId168" name="TextBox36"/>
      </mc:Fallback>
    </mc:AlternateContent>
    <mc:AlternateContent xmlns:mc="http://schemas.openxmlformats.org/markup-compatibility/2006">
      <mc:Choice Requires="x14">
        <control shapeId="4238" r:id="rId170" name="TextBox38">
          <controlPr defaultSize="0" autoLine="0" linkedCell="H22" r:id="rId171">
            <anchor moveWithCells="1">
              <from>
                <xdr:col>8</xdr:col>
                <xdr:colOff>195943</xdr:colOff>
                <xdr:row>21</xdr:row>
                <xdr:rowOff>59871</xdr:rowOff>
              </from>
              <to>
                <xdr:col>8</xdr:col>
                <xdr:colOff>1279071</xdr:colOff>
                <xdr:row>21</xdr:row>
                <xdr:rowOff>408214</xdr:rowOff>
              </to>
            </anchor>
          </controlPr>
        </control>
      </mc:Choice>
      <mc:Fallback>
        <control shapeId="4238" r:id="rId170" name="TextBox38"/>
      </mc:Fallback>
    </mc:AlternateContent>
    <mc:AlternateContent xmlns:mc="http://schemas.openxmlformats.org/markup-compatibility/2006">
      <mc:Choice Requires="x14">
        <control shapeId="4239" r:id="rId172" name="TextBox39">
          <controlPr defaultSize="0" autoLine="0" linkedCell="H23" r:id="rId173">
            <anchor moveWithCells="1">
              <from>
                <xdr:col>8</xdr:col>
                <xdr:colOff>190500</xdr:colOff>
                <xdr:row>22</xdr:row>
                <xdr:rowOff>81643</xdr:rowOff>
              </from>
              <to>
                <xdr:col>8</xdr:col>
                <xdr:colOff>1273629</xdr:colOff>
                <xdr:row>22</xdr:row>
                <xdr:rowOff>429986</xdr:rowOff>
              </to>
            </anchor>
          </controlPr>
        </control>
      </mc:Choice>
      <mc:Fallback>
        <control shapeId="4239" r:id="rId172" name="TextBox39"/>
      </mc:Fallback>
    </mc:AlternateContent>
    <mc:AlternateContent xmlns:mc="http://schemas.openxmlformats.org/markup-compatibility/2006">
      <mc:Choice Requires="x14">
        <control shapeId="4240" r:id="rId174" name="TextBox40">
          <controlPr defaultSize="0" autoLine="0" linkedCell="H24" r:id="rId175">
            <anchor moveWithCells="1">
              <from>
                <xdr:col>8</xdr:col>
                <xdr:colOff>195943</xdr:colOff>
                <xdr:row>23</xdr:row>
                <xdr:rowOff>81643</xdr:rowOff>
              </from>
              <to>
                <xdr:col>8</xdr:col>
                <xdr:colOff>1279071</xdr:colOff>
                <xdr:row>23</xdr:row>
                <xdr:rowOff>429986</xdr:rowOff>
              </to>
            </anchor>
          </controlPr>
        </control>
      </mc:Choice>
      <mc:Fallback>
        <control shapeId="4240" r:id="rId174" name="TextBox40"/>
      </mc:Fallback>
    </mc:AlternateContent>
    <mc:AlternateContent xmlns:mc="http://schemas.openxmlformats.org/markup-compatibility/2006">
      <mc:Choice Requires="x14">
        <control shapeId="4241" r:id="rId176" name="TextBox41">
          <controlPr defaultSize="0" autoLine="0" linkedCell="H27" r:id="rId177">
            <anchor moveWithCells="1">
              <from>
                <xdr:col>8</xdr:col>
                <xdr:colOff>146957</xdr:colOff>
                <xdr:row>26</xdr:row>
                <xdr:rowOff>70757</xdr:rowOff>
              </from>
              <to>
                <xdr:col>8</xdr:col>
                <xdr:colOff>1219200</xdr:colOff>
                <xdr:row>26</xdr:row>
                <xdr:rowOff>419100</xdr:rowOff>
              </to>
            </anchor>
          </controlPr>
        </control>
      </mc:Choice>
      <mc:Fallback>
        <control shapeId="4241" r:id="rId176" name="TextBox41"/>
      </mc:Fallback>
    </mc:AlternateContent>
    <mc:AlternateContent xmlns:mc="http://schemas.openxmlformats.org/markup-compatibility/2006">
      <mc:Choice Requires="x14">
        <control shapeId="4242" r:id="rId178" name="TextBox42">
          <controlPr defaultSize="0" autoLine="0" linkedCell="H28" r:id="rId179">
            <anchor moveWithCells="1">
              <from>
                <xdr:col>8</xdr:col>
                <xdr:colOff>168729</xdr:colOff>
                <xdr:row>27</xdr:row>
                <xdr:rowOff>76200</xdr:rowOff>
              </from>
              <to>
                <xdr:col>8</xdr:col>
                <xdr:colOff>1240971</xdr:colOff>
                <xdr:row>27</xdr:row>
                <xdr:rowOff>424543</xdr:rowOff>
              </to>
            </anchor>
          </controlPr>
        </control>
      </mc:Choice>
      <mc:Fallback>
        <control shapeId="4242" r:id="rId178" name="TextBox42"/>
      </mc:Fallback>
    </mc:AlternateContent>
    <mc:AlternateContent xmlns:mc="http://schemas.openxmlformats.org/markup-compatibility/2006">
      <mc:Choice Requires="x14">
        <control shapeId="4243" r:id="rId180" name="TextBox43">
          <controlPr defaultSize="0" autoLine="0" linkedCell="H29" r:id="rId181">
            <anchor moveWithCells="1">
              <from>
                <xdr:col>8</xdr:col>
                <xdr:colOff>174171</xdr:colOff>
                <xdr:row>28</xdr:row>
                <xdr:rowOff>70757</xdr:rowOff>
              </from>
              <to>
                <xdr:col>8</xdr:col>
                <xdr:colOff>1246414</xdr:colOff>
                <xdr:row>28</xdr:row>
                <xdr:rowOff>419100</xdr:rowOff>
              </to>
            </anchor>
          </controlPr>
        </control>
      </mc:Choice>
      <mc:Fallback>
        <control shapeId="4243" r:id="rId180" name="TextBox43"/>
      </mc:Fallback>
    </mc:AlternateContent>
    <mc:AlternateContent xmlns:mc="http://schemas.openxmlformats.org/markup-compatibility/2006">
      <mc:Choice Requires="x14">
        <control shapeId="4244" r:id="rId182" name="TextBox44">
          <controlPr defaultSize="0" autoLine="0" linkedCell="H32" r:id="rId183">
            <anchor moveWithCells="1">
              <from>
                <xdr:col>8</xdr:col>
                <xdr:colOff>190500</xdr:colOff>
                <xdr:row>31</xdr:row>
                <xdr:rowOff>70757</xdr:rowOff>
              </from>
              <to>
                <xdr:col>8</xdr:col>
                <xdr:colOff>1262743</xdr:colOff>
                <xdr:row>31</xdr:row>
                <xdr:rowOff>419100</xdr:rowOff>
              </to>
            </anchor>
          </controlPr>
        </control>
      </mc:Choice>
      <mc:Fallback>
        <control shapeId="4244" r:id="rId182" name="TextBox44"/>
      </mc:Fallback>
    </mc:AlternateContent>
    <mc:AlternateContent xmlns:mc="http://schemas.openxmlformats.org/markup-compatibility/2006">
      <mc:Choice Requires="x14">
        <control shapeId="4245" r:id="rId184" name="TextBox45">
          <controlPr defaultSize="0" autoLine="0" linkedCell="H33" r:id="rId185">
            <anchor moveWithCells="1">
              <from>
                <xdr:col>8</xdr:col>
                <xdr:colOff>190500</xdr:colOff>
                <xdr:row>32</xdr:row>
                <xdr:rowOff>76200</xdr:rowOff>
              </from>
              <to>
                <xdr:col>8</xdr:col>
                <xdr:colOff>1262743</xdr:colOff>
                <xdr:row>32</xdr:row>
                <xdr:rowOff>424543</xdr:rowOff>
              </to>
            </anchor>
          </controlPr>
        </control>
      </mc:Choice>
      <mc:Fallback>
        <control shapeId="4245" r:id="rId184" name="TextBox45"/>
      </mc:Fallback>
    </mc:AlternateContent>
    <mc:AlternateContent xmlns:mc="http://schemas.openxmlformats.org/markup-compatibility/2006">
      <mc:Choice Requires="x14">
        <control shapeId="4246" r:id="rId186" name="TextBox46">
          <controlPr defaultSize="0" autoLine="0" linkedCell="H34" r:id="rId187">
            <anchor moveWithCells="1">
              <from>
                <xdr:col>8</xdr:col>
                <xdr:colOff>195943</xdr:colOff>
                <xdr:row>33</xdr:row>
                <xdr:rowOff>70757</xdr:rowOff>
              </from>
              <to>
                <xdr:col>8</xdr:col>
                <xdr:colOff>1268186</xdr:colOff>
                <xdr:row>33</xdr:row>
                <xdr:rowOff>429986</xdr:rowOff>
              </to>
            </anchor>
          </controlPr>
        </control>
      </mc:Choice>
      <mc:Fallback>
        <control shapeId="4246" r:id="rId186" name="TextBox46"/>
      </mc:Fallback>
    </mc:AlternateContent>
    <mc:AlternateContent xmlns:mc="http://schemas.openxmlformats.org/markup-compatibility/2006">
      <mc:Choice Requires="x14">
        <control shapeId="4247" r:id="rId188" name="TextBox47">
          <controlPr defaultSize="0" autoLine="0" linkedCell="H35" r:id="rId189">
            <anchor moveWithCells="1">
              <from>
                <xdr:col>8</xdr:col>
                <xdr:colOff>195943</xdr:colOff>
                <xdr:row>34</xdr:row>
                <xdr:rowOff>92529</xdr:rowOff>
              </from>
              <to>
                <xdr:col>8</xdr:col>
                <xdr:colOff>1268186</xdr:colOff>
                <xdr:row>34</xdr:row>
                <xdr:rowOff>451757</xdr:rowOff>
              </to>
            </anchor>
          </controlPr>
        </control>
      </mc:Choice>
      <mc:Fallback>
        <control shapeId="4247" r:id="rId188" name="TextBox47"/>
      </mc:Fallback>
    </mc:AlternateContent>
    <mc:AlternateContent xmlns:mc="http://schemas.openxmlformats.org/markup-compatibility/2006">
      <mc:Choice Requires="x14">
        <control shapeId="4248" r:id="rId190" name="TextBox48">
          <controlPr defaultSize="0" autoLine="0" linkedCell="H36" r:id="rId191">
            <anchor moveWithCells="1">
              <from>
                <xdr:col>8</xdr:col>
                <xdr:colOff>190500</xdr:colOff>
                <xdr:row>35</xdr:row>
                <xdr:rowOff>76200</xdr:rowOff>
              </from>
              <to>
                <xdr:col>8</xdr:col>
                <xdr:colOff>1262743</xdr:colOff>
                <xdr:row>35</xdr:row>
                <xdr:rowOff>435429</xdr:rowOff>
              </to>
            </anchor>
          </controlPr>
        </control>
      </mc:Choice>
      <mc:Fallback>
        <control shapeId="4248" r:id="rId190" name="TextBox48"/>
      </mc:Fallback>
    </mc:AlternateContent>
    <mc:AlternateContent xmlns:mc="http://schemas.openxmlformats.org/markup-compatibility/2006">
      <mc:Choice Requires="x14">
        <control shapeId="4249" r:id="rId192" name="TextBox49">
          <controlPr defaultSize="0" autoLine="0" linkedCell="H37" r:id="rId193">
            <anchor moveWithCells="1">
              <from>
                <xdr:col>8</xdr:col>
                <xdr:colOff>185057</xdr:colOff>
                <xdr:row>36</xdr:row>
                <xdr:rowOff>81643</xdr:rowOff>
              </from>
              <to>
                <xdr:col>8</xdr:col>
                <xdr:colOff>1257300</xdr:colOff>
                <xdr:row>36</xdr:row>
                <xdr:rowOff>446314</xdr:rowOff>
              </to>
            </anchor>
          </controlPr>
        </control>
      </mc:Choice>
      <mc:Fallback>
        <control shapeId="4249" r:id="rId192" name="TextBox49"/>
      </mc:Fallback>
    </mc:AlternateContent>
    <mc:AlternateContent xmlns:mc="http://schemas.openxmlformats.org/markup-compatibility/2006">
      <mc:Choice Requires="x14">
        <control shapeId="4250" r:id="rId194" name="TextBox50">
          <controlPr defaultSize="0" autoLine="0" linkedCell="H38" r:id="rId195">
            <anchor moveWithCells="1">
              <from>
                <xdr:col>8</xdr:col>
                <xdr:colOff>190500</xdr:colOff>
                <xdr:row>37</xdr:row>
                <xdr:rowOff>81643</xdr:rowOff>
              </from>
              <to>
                <xdr:col>8</xdr:col>
                <xdr:colOff>1262743</xdr:colOff>
                <xdr:row>37</xdr:row>
                <xdr:rowOff>446314</xdr:rowOff>
              </to>
            </anchor>
          </controlPr>
        </control>
      </mc:Choice>
      <mc:Fallback>
        <control shapeId="4250" r:id="rId194" name="TextBox50"/>
      </mc:Fallback>
    </mc:AlternateContent>
    <mc:AlternateContent xmlns:mc="http://schemas.openxmlformats.org/markup-compatibility/2006">
      <mc:Choice Requires="x14">
        <control shapeId="4251" r:id="rId196" name="TextBox51">
          <controlPr defaultSize="0" autoLine="0" linkedCell="H39" r:id="rId197">
            <anchor moveWithCells="1">
              <from>
                <xdr:col>8</xdr:col>
                <xdr:colOff>190500</xdr:colOff>
                <xdr:row>38</xdr:row>
                <xdr:rowOff>70757</xdr:rowOff>
              </from>
              <to>
                <xdr:col>8</xdr:col>
                <xdr:colOff>1262743</xdr:colOff>
                <xdr:row>38</xdr:row>
                <xdr:rowOff>435429</xdr:rowOff>
              </to>
            </anchor>
          </controlPr>
        </control>
      </mc:Choice>
      <mc:Fallback>
        <control shapeId="4251" r:id="rId196" name="TextBox51"/>
      </mc:Fallback>
    </mc:AlternateContent>
    <mc:AlternateContent xmlns:mc="http://schemas.openxmlformats.org/markup-compatibility/2006">
      <mc:Choice Requires="x14">
        <control shapeId="4252" r:id="rId198" name="TextBox52">
          <controlPr defaultSize="0" autoLine="0" linkedCell="H40" r:id="rId199">
            <anchor moveWithCells="1">
              <from>
                <xdr:col>8</xdr:col>
                <xdr:colOff>195943</xdr:colOff>
                <xdr:row>39</xdr:row>
                <xdr:rowOff>70757</xdr:rowOff>
              </from>
              <to>
                <xdr:col>8</xdr:col>
                <xdr:colOff>1268186</xdr:colOff>
                <xdr:row>39</xdr:row>
                <xdr:rowOff>435429</xdr:rowOff>
              </to>
            </anchor>
          </controlPr>
        </control>
      </mc:Choice>
      <mc:Fallback>
        <control shapeId="4252" r:id="rId198" name="TextBox52"/>
      </mc:Fallback>
    </mc:AlternateContent>
    <mc:AlternateContent xmlns:mc="http://schemas.openxmlformats.org/markup-compatibility/2006">
      <mc:Choice Requires="x14">
        <control shapeId="4253" r:id="rId200" name="TextBox53">
          <controlPr defaultSize="0" autoLine="0" linkedCell="H41" r:id="rId201">
            <anchor moveWithCells="1">
              <from>
                <xdr:col>8</xdr:col>
                <xdr:colOff>190500</xdr:colOff>
                <xdr:row>40</xdr:row>
                <xdr:rowOff>76200</xdr:rowOff>
              </from>
              <to>
                <xdr:col>8</xdr:col>
                <xdr:colOff>1262743</xdr:colOff>
                <xdr:row>40</xdr:row>
                <xdr:rowOff>451757</xdr:rowOff>
              </to>
            </anchor>
          </controlPr>
        </control>
      </mc:Choice>
      <mc:Fallback>
        <control shapeId="4253" r:id="rId200" name="TextBox5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Y34"/>
  <sheetViews>
    <sheetView zoomScale="47" zoomScaleNormal="47" workbookViewId="0">
      <selection activeCell="C7" sqref="C7"/>
    </sheetView>
  </sheetViews>
  <sheetFormatPr defaultRowHeight="14.6" x14ac:dyDescent="0.4"/>
  <cols>
    <col min="1" max="1" width="6.765625" customWidth="1"/>
    <col min="2" max="2" width="80.765625" customWidth="1"/>
    <col min="3" max="3" width="30.765625" customWidth="1"/>
    <col min="4" max="4" width="20.765625" hidden="1" customWidth="1"/>
    <col min="5" max="5" width="6.765625" customWidth="1"/>
    <col min="6" max="6" width="80.765625" customWidth="1"/>
    <col min="7" max="7" width="30.765625" customWidth="1"/>
    <col min="8" max="8" width="20.765625" hidden="1" customWidth="1"/>
    <col min="9" max="9" width="6.765625" customWidth="1"/>
    <col min="10" max="10" width="80.765625" customWidth="1"/>
    <col min="11" max="11" width="30.765625" customWidth="1"/>
    <col min="12" max="12" width="20.765625" hidden="1" customWidth="1"/>
    <col min="13" max="13" width="37.4609375" customWidth="1"/>
  </cols>
  <sheetData>
    <row r="1" spans="1:13" ht="10.1" customHeight="1" x14ac:dyDescent="0.4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34.950000000000003" customHeight="1" x14ac:dyDescent="0.4">
      <c r="A2" s="98" t="s">
        <v>127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0.1" customHeight="1" thickBot="1" x14ac:dyDescent="0.4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4" customFormat="1" ht="34.950000000000003" customHeight="1" x14ac:dyDescent="0.4">
      <c r="A4" s="123" t="s">
        <v>93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ht="40.1" customHeight="1" x14ac:dyDescent="0.4">
      <c r="A5" s="99">
        <v>1</v>
      </c>
      <c r="B5" s="100" t="s">
        <v>39</v>
      </c>
      <c r="C5" s="2">
        <f>'Input Data '!C16/'Input Data '!C11</f>
        <v>0.71863117870722437</v>
      </c>
      <c r="D5" s="101" t="str">
        <f>IF(C5=100%,"1","0")</f>
        <v>0</v>
      </c>
      <c r="E5" s="102">
        <v>8</v>
      </c>
      <c r="F5" s="100" t="s">
        <v>22</v>
      </c>
      <c r="G5" s="6" t="str">
        <f>IF('Input Data '!C35=TRUE,"Yes","No")</f>
        <v>Yes</v>
      </c>
      <c r="H5" s="101" t="str">
        <f>IF(G5="Yes","1","0")</f>
        <v>1</v>
      </c>
      <c r="I5" s="102">
        <v>15</v>
      </c>
      <c r="J5" s="100" t="s">
        <v>29</v>
      </c>
      <c r="K5" s="6" t="str">
        <f>IF('Input Data '!C55=TRUE,"Yes","No")</f>
        <v>Yes</v>
      </c>
      <c r="L5" s="103" t="str">
        <f>IF(K5="Yes","1","0")</f>
        <v>1</v>
      </c>
      <c r="M5" s="126"/>
    </row>
    <row r="6" spans="1:13" ht="40.1" customHeight="1" x14ac:dyDescent="0.4">
      <c r="A6" s="99"/>
      <c r="B6" s="100"/>
      <c r="C6" s="1" t="s">
        <v>40</v>
      </c>
      <c r="D6" s="101"/>
      <c r="E6" s="102"/>
      <c r="F6" s="100"/>
      <c r="G6" s="1" t="s">
        <v>43</v>
      </c>
      <c r="H6" s="101"/>
      <c r="I6" s="102"/>
      <c r="J6" s="100"/>
      <c r="K6" s="1" t="s">
        <v>43</v>
      </c>
      <c r="L6" s="103"/>
      <c r="M6" s="127"/>
    </row>
    <row r="7" spans="1:13" ht="40.1" customHeight="1" x14ac:dyDescent="0.4">
      <c r="A7" s="99">
        <v>2</v>
      </c>
      <c r="B7" s="100" t="s">
        <v>41</v>
      </c>
      <c r="C7" s="2">
        <f>'Input Data '!C17/'Input Data '!C12</f>
        <v>0.40909090909090912</v>
      </c>
      <c r="D7" s="101" t="str">
        <f>IF(C7=100%,"1","0")</f>
        <v>0</v>
      </c>
      <c r="E7" s="102">
        <v>9</v>
      </c>
      <c r="F7" s="100" t="s">
        <v>23</v>
      </c>
      <c r="G7" s="6" t="str">
        <f>IF('Input Data '!C38=TRUE,"Yes","No")</f>
        <v>Yes</v>
      </c>
      <c r="H7" s="101" t="str">
        <f>IF(G7="Yes","1","0")</f>
        <v>1</v>
      </c>
      <c r="I7" s="102">
        <v>16</v>
      </c>
      <c r="J7" s="100" t="s">
        <v>31</v>
      </c>
      <c r="K7" s="6" t="str">
        <f>IF('Input Data '!C57=TRUE,"Yes","No")</f>
        <v>Yes</v>
      </c>
      <c r="L7" s="103" t="str">
        <f>IF(K7="Yes","1","0")</f>
        <v>1</v>
      </c>
      <c r="M7" s="127"/>
    </row>
    <row r="8" spans="1:13" ht="40.1" customHeight="1" x14ac:dyDescent="0.4">
      <c r="A8" s="99"/>
      <c r="B8" s="100"/>
      <c r="C8" s="1" t="s">
        <v>40</v>
      </c>
      <c r="D8" s="101"/>
      <c r="E8" s="102"/>
      <c r="F8" s="100"/>
      <c r="G8" s="1" t="s">
        <v>43</v>
      </c>
      <c r="H8" s="101"/>
      <c r="I8" s="102"/>
      <c r="J8" s="100"/>
      <c r="K8" s="1" t="s">
        <v>43</v>
      </c>
      <c r="L8" s="103"/>
      <c r="M8" s="128"/>
    </row>
    <row r="9" spans="1:13" ht="40.1" customHeight="1" x14ac:dyDescent="0.4">
      <c r="A9" s="99">
        <v>3</v>
      </c>
      <c r="B9" s="100" t="s">
        <v>95</v>
      </c>
      <c r="C9" s="6" t="str">
        <f>IF('Input Data '!$C$18=FALSE,"No",IF('Input Data '!$C$20=FALSE,"No",IF('Input Data '!$C$22=FALSE,"No",IF('Input Data '!$C$24=FALSE,"No",IF('Input Data '!$C$26=FALSE,"No","Yes")))))</f>
        <v>Yes</v>
      </c>
      <c r="D9" s="101" t="str">
        <f>IF(C9="Yes","1","0")</f>
        <v>1</v>
      </c>
      <c r="E9" s="102">
        <v>10</v>
      </c>
      <c r="F9" s="100" t="s">
        <v>45</v>
      </c>
      <c r="G9" s="6" t="str">
        <f>IF('Input Data '!C40=TRUE,"Yes","No")</f>
        <v>Yes</v>
      </c>
      <c r="H9" s="101" t="str">
        <f>IF(G9="Yes","1","0")</f>
        <v>1</v>
      </c>
      <c r="I9" s="102">
        <v>17</v>
      </c>
      <c r="J9" s="100" t="s">
        <v>94</v>
      </c>
      <c r="K9" s="6" t="str">
        <f>IF('Input Data '!C59=TRUE,"Yes","No")</f>
        <v>Yes</v>
      </c>
      <c r="L9" s="103" t="str">
        <f>IF(K9="Yes","1","0")</f>
        <v>1</v>
      </c>
      <c r="M9" s="5" t="s">
        <v>62</v>
      </c>
    </row>
    <row r="10" spans="1:13" ht="40.1" customHeight="1" x14ac:dyDescent="0.4">
      <c r="A10" s="99"/>
      <c r="B10" s="100"/>
      <c r="C10" s="1" t="s">
        <v>43</v>
      </c>
      <c r="D10" s="101"/>
      <c r="E10" s="102"/>
      <c r="F10" s="100"/>
      <c r="G10" s="1" t="s">
        <v>43</v>
      </c>
      <c r="H10" s="101"/>
      <c r="I10" s="102"/>
      <c r="J10" s="100"/>
      <c r="K10" s="1" t="s">
        <v>43</v>
      </c>
      <c r="L10" s="103"/>
      <c r="M10" s="120">
        <f>SUM(D5+D7+D9+D11+D13+D15+D17+H5+H7+H9+H11+H13+H15+H17+L5+L7+L9+L11+L13+L15)</f>
        <v>13</v>
      </c>
    </row>
    <row r="11" spans="1:13" ht="76.849999999999994" customHeight="1" x14ac:dyDescent="0.4">
      <c r="A11" s="99">
        <v>4</v>
      </c>
      <c r="B11" s="100" t="s">
        <v>96</v>
      </c>
      <c r="C11" s="2">
        <f>'Input Data '!C15/'Input Data '!C14</f>
        <v>0.76846153846153842</v>
      </c>
      <c r="D11" s="101" t="str">
        <f>IF(C11="100%","1","0")</f>
        <v>0</v>
      </c>
      <c r="E11" s="102">
        <v>11</v>
      </c>
      <c r="F11" s="100" t="s">
        <v>25</v>
      </c>
      <c r="G11" s="6" t="str">
        <f>IF('Input Data '!C42=TRUE,"Yes","No")</f>
        <v>No</v>
      </c>
      <c r="H11" s="101" t="str">
        <f>IF(G11="Yes","1","0")</f>
        <v>0</v>
      </c>
      <c r="I11" s="102">
        <v>18</v>
      </c>
      <c r="J11" s="100" t="s">
        <v>50</v>
      </c>
      <c r="K11" s="6" t="str">
        <f>IF('Input Data '!C61=TRUE,"Yes","No")</f>
        <v>Yes</v>
      </c>
      <c r="L11" s="103" t="str">
        <f>IF(K11="Yes","1","0")</f>
        <v>1</v>
      </c>
      <c r="M11" s="120"/>
    </row>
    <row r="12" spans="1:13" ht="40.1" customHeight="1" x14ac:dyDescent="0.4">
      <c r="A12" s="99"/>
      <c r="B12" s="100"/>
      <c r="C12" s="1" t="s">
        <v>40</v>
      </c>
      <c r="D12" s="101"/>
      <c r="E12" s="102"/>
      <c r="F12" s="100"/>
      <c r="G12" s="1" t="s">
        <v>43</v>
      </c>
      <c r="H12" s="101"/>
      <c r="I12" s="102"/>
      <c r="J12" s="100"/>
      <c r="K12" s="1" t="s">
        <v>91</v>
      </c>
      <c r="L12" s="103"/>
      <c r="M12" s="120"/>
    </row>
    <row r="13" spans="1:13" ht="40.1" customHeight="1" x14ac:dyDescent="0.4">
      <c r="A13" s="99">
        <v>5</v>
      </c>
      <c r="B13" s="100" t="s">
        <v>19</v>
      </c>
      <c r="C13" s="6" t="str">
        <f>IF('Input Data '!C29=TRUE,"Yes","No")</f>
        <v>Yes</v>
      </c>
      <c r="D13" s="101" t="str">
        <f>IF(C13="Yes","1","0")</f>
        <v>1</v>
      </c>
      <c r="E13" s="102">
        <v>12</v>
      </c>
      <c r="F13" s="100" t="s">
        <v>26</v>
      </c>
      <c r="G13" s="6" t="str">
        <f>IF('Input Data '!C44=TRUE,"Yes","No")</f>
        <v>Yes</v>
      </c>
      <c r="H13" s="101" t="str">
        <f>IF(G13="Yes","1","0")</f>
        <v>1</v>
      </c>
      <c r="I13" s="102">
        <v>19</v>
      </c>
      <c r="J13" s="100" t="s">
        <v>97</v>
      </c>
      <c r="K13" s="6" t="str">
        <f>'Input Data '!C63</f>
        <v>67</v>
      </c>
      <c r="L13" s="108" t="str">
        <f>IF(K13="0","1","0")</f>
        <v>0</v>
      </c>
      <c r="M13" s="120"/>
    </row>
    <row r="14" spans="1:13" ht="40.1" customHeight="1" x14ac:dyDescent="0.4">
      <c r="A14" s="99"/>
      <c r="B14" s="100"/>
      <c r="C14" s="1" t="s">
        <v>49</v>
      </c>
      <c r="D14" s="101"/>
      <c r="E14" s="102"/>
      <c r="F14" s="100"/>
      <c r="G14" s="1" t="s">
        <v>43</v>
      </c>
      <c r="H14" s="101"/>
      <c r="I14" s="102"/>
      <c r="J14" s="100"/>
      <c r="K14" s="1" t="s">
        <v>113</v>
      </c>
      <c r="L14" s="109"/>
      <c r="M14" s="121" t="s">
        <v>103</v>
      </c>
    </row>
    <row r="15" spans="1:13" ht="40.1" customHeight="1" x14ac:dyDescent="0.4">
      <c r="A15" s="99">
        <v>6</v>
      </c>
      <c r="B15" s="100" t="s">
        <v>44</v>
      </c>
      <c r="C15" s="6" t="str">
        <f>IF('Input Data '!C31=TRUE,"Yes","No")</f>
        <v>Yes</v>
      </c>
      <c r="D15" s="101" t="str">
        <f>IF(C15="Yes","1","0")</f>
        <v>1</v>
      </c>
      <c r="E15" s="102">
        <v>13</v>
      </c>
      <c r="F15" s="100" t="s">
        <v>59</v>
      </c>
      <c r="G15" s="6" t="str">
        <f>'Input Data '!C53</f>
        <v>Yes</v>
      </c>
      <c r="H15" s="101" t="str">
        <f>IF(G15="Yes","1","0")</f>
        <v>1</v>
      </c>
      <c r="I15" s="102">
        <v>20</v>
      </c>
      <c r="J15" s="100" t="s">
        <v>61</v>
      </c>
      <c r="K15" s="2">
        <f>'Input Data '!C65/'Input Data '!C64</f>
        <v>0.3595505617977528</v>
      </c>
      <c r="L15" s="101" t="str">
        <f>IF(K15="100%","1","0")</f>
        <v>0</v>
      </c>
      <c r="M15" s="121"/>
    </row>
    <row r="16" spans="1:13" ht="40.1" customHeight="1" x14ac:dyDescent="0.4">
      <c r="A16" s="99"/>
      <c r="B16" s="100"/>
      <c r="C16" s="1" t="s">
        <v>43</v>
      </c>
      <c r="D16" s="101"/>
      <c r="E16" s="102"/>
      <c r="F16" s="100"/>
      <c r="G16" s="1" t="s">
        <v>43</v>
      </c>
      <c r="H16" s="101"/>
      <c r="I16" s="102"/>
      <c r="J16" s="100"/>
      <c r="K16" s="1" t="s">
        <v>40</v>
      </c>
      <c r="L16" s="101"/>
      <c r="M16" s="121"/>
    </row>
    <row r="17" spans="1:25" ht="40.1" customHeight="1" x14ac:dyDescent="0.4">
      <c r="A17" s="99">
        <v>7</v>
      </c>
      <c r="B17" s="100" t="s">
        <v>21</v>
      </c>
      <c r="C17" s="6" t="str">
        <f>IF('Input Data '!C33=TRUE,"Yes","No")</f>
        <v>Yes</v>
      </c>
      <c r="D17" s="101" t="str">
        <f>IF(C17="Yes","1","0")</f>
        <v>1</v>
      </c>
      <c r="E17" s="102">
        <v>14</v>
      </c>
      <c r="F17" s="100" t="s">
        <v>60</v>
      </c>
      <c r="G17" s="6" t="str">
        <f>'Input Data '!C54</f>
        <v>No</v>
      </c>
      <c r="H17" s="101" t="str">
        <f>IF(G17="Yes","1","0")</f>
        <v>0</v>
      </c>
      <c r="I17" s="135"/>
      <c r="J17" s="136"/>
      <c r="K17" s="136"/>
      <c r="L17" s="137"/>
      <c r="M17" s="121"/>
    </row>
    <row r="18" spans="1:25" ht="40.1" customHeight="1" thickBot="1" x14ac:dyDescent="0.45">
      <c r="A18" s="113"/>
      <c r="B18" s="114"/>
      <c r="C18" s="1" t="s">
        <v>43</v>
      </c>
      <c r="D18" s="101"/>
      <c r="E18" s="115"/>
      <c r="F18" s="114"/>
      <c r="G18" s="7" t="s">
        <v>43</v>
      </c>
      <c r="H18" s="101"/>
      <c r="I18" s="138"/>
      <c r="J18" s="139"/>
      <c r="K18" s="139"/>
      <c r="L18" s="140"/>
      <c r="M18" s="122"/>
    </row>
    <row r="19" spans="1:25" ht="34.950000000000003" customHeight="1" thickBot="1" x14ac:dyDescent="0.45">
      <c r="A19" s="123" t="s">
        <v>92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</row>
    <row r="20" spans="1:25" ht="40.1" customHeight="1" x14ac:dyDescent="0.4">
      <c r="A20" s="116">
        <v>1</v>
      </c>
      <c r="B20" s="117" t="s">
        <v>68</v>
      </c>
      <c r="C20" s="12">
        <f>'Input Data '!H9/'Input Data '!H8</f>
        <v>1.6666666666666667</v>
      </c>
      <c r="D20" s="105" t="str">
        <f>IF(C20&gt;=1,"1","0")</f>
        <v>1</v>
      </c>
      <c r="E20" s="104">
        <v>8</v>
      </c>
      <c r="F20" s="117" t="s">
        <v>90</v>
      </c>
      <c r="G20" s="8">
        <f>'Input Data '!H27/'Input Data '!C5</f>
        <v>0.33750000000000002</v>
      </c>
      <c r="H20" s="107" t="str">
        <f>IF(G20&gt;=1%,"1","0")</f>
        <v>1</v>
      </c>
      <c r="I20" s="104">
        <v>15</v>
      </c>
      <c r="J20" s="117" t="s">
        <v>119</v>
      </c>
      <c r="K20" s="13">
        <f>('Input Data '!H40/'Input Data '!H34)*100000</f>
        <v>222.22222222222223</v>
      </c>
      <c r="L20" s="107" t="str">
        <f>IF(K20=0,"1","0")</f>
        <v>0</v>
      </c>
      <c r="M20" s="129"/>
    </row>
    <row r="21" spans="1:25" ht="40.1" customHeight="1" x14ac:dyDescent="0.4">
      <c r="A21" s="110"/>
      <c r="B21" s="100"/>
      <c r="C21" s="1" t="s">
        <v>104</v>
      </c>
      <c r="D21" s="106"/>
      <c r="E21" s="102"/>
      <c r="F21" s="100"/>
      <c r="G21" s="1" t="s">
        <v>105</v>
      </c>
      <c r="H21" s="101"/>
      <c r="I21" s="102"/>
      <c r="J21" s="100"/>
      <c r="K21" s="1" t="s">
        <v>113</v>
      </c>
      <c r="L21" s="101"/>
      <c r="M21" s="130"/>
    </row>
    <row r="22" spans="1:25" ht="40.1" customHeight="1" x14ac:dyDescent="0.4">
      <c r="A22" s="110">
        <v>2</v>
      </c>
      <c r="B22" s="100" t="s">
        <v>151</v>
      </c>
      <c r="C22" s="6">
        <f>'Input Data '!H13/'Input Data '!H12</f>
        <v>1</v>
      </c>
      <c r="D22" s="106" t="str">
        <f>IF(C22&gt;=1,"1","0")</f>
        <v>1</v>
      </c>
      <c r="E22" s="102">
        <v>9</v>
      </c>
      <c r="F22" s="100" t="s">
        <v>89</v>
      </c>
      <c r="G22" s="3">
        <f>'Input Data '!H31/'Input Data '!H30</f>
        <v>0.52500000000000002</v>
      </c>
      <c r="H22" s="106" t="str">
        <f>IF(G22&gt;=1,"1","0")</f>
        <v>0</v>
      </c>
      <c r="I22" s="102">
        <v>16</v>
      </c>
      <c r="J22" s="100" t="s">
        <v>120</v>
      </c>
      <c r="K22" s="10">
        <f>('Input Data '!H41/'Input Data '!C5)*1000</f>
        <v>3.375</v>
      </c>
      <c r="L22" s="101" t="str">
        <f>IF(K22=0,"1","0")</f>
        <v>0</v>
      </c>
      <c r="M22" s="130"/>
    </row>
    <row r="23" spans="1:25" ht="40.1" customHeight="1" x14ac:dyDescent="0.4">
      <c r="A23" s="110"/>
      <c r="B23" s="100"/>
      <c r="C23" s="1" t="s">
        <v>104</v>
      </c>
      <c r="D23" s="106"/>
      <c r="E23" s="102"/>
      <c r="F23" s="100"/>
      <c r="G23" s="1" t="s">
        <v>104</v>
      </c>
      <c r="H23" s="106"/>
      <c r="I23" s="102"/>
      <c r="J23" s="100"/>
      <c r="K23" s="1" t="s">
        <v>105</v>
      </c>
      <c r="L23" s="101"/>
      <c r="M23" s="130"/>
      <c r="Y23">
        <v>6</v>
      </c>
    </row>
    <row r="24" spans="1:25" ht="40.1" customHeight="1" x14ac:dyDescent="0.4">
      <c r="A24" s="110">
        <v>3</v>
      </c>
      <c r="B24" s="100" t="s">
        <v>152</v>
      </c>
      <c r="C24" s="6">
        <f>'Input Data '!H18/'Input Data '!H17</f>
        <v>1</v>
      </c>
      <c r="D24" s="106" t="str">
        <f>IF(C24&gt;=1,"1","0")</f>
        <v>1</v>
      </c>
      <c r="E24" s="102">
        <v>10</v>
      </c>
      <c r="F24" s="100" t="s">
        <v>99</v>
      </c>
      <c r="G24" s="9">
        <f>(('Input Data '!H32)-('Input Data '!H27))/'Input Data '!H32</f>
        <v>0.35714285714285715</v>
      </c>
      <c r="H24" s="101" t="str">
        <f>IF(G24=0%,"1","0")</f>
        <v>0</v>
      </c>
      <c r="I24" s="102">
        <v>17</v>
      </c>
      <c r="J24" s="100" t="s">
        <v>122</v>
      </c>
      <c r="K24" s="6" t="str">
        <f>IF('Input Data '!H42=TRUE,"Yes","No")</f>
        <v>Yes</v>
      </c>
      <c r="L24" s="106" t="str">
        <f>IF(K24="Yes","1","0")</f>
        <v>1</v>
      </c>
      <c r="M24" s="5" t="s">
        <v>62</v>
      </c>
    </row>
    <row r="25" spans="1:25" ht="40.1" customHeight="1" x14ac:dyDescent="0.4">
      <c r="A25" s="110"/>
      <c r="B25" s="100"/>
      <c r="C25" s="1" t="s">
        <v>104</v>
      </c>
      <c r="D25" s="106"/>
      <c r="E25" s="102"/>
      <c r="F25" s="100"/>
      <c r="G25" s="1" t="s">
        <v>105</v>
      </c>
      <c r="H25" s="101"/>
      <c r="I25" s="102"/>
      <c r="J25" s="100"/>
      <c r="K25" s="1" t="s">
        <v>49</v>
      </c>
      <c r="L25" s="106"/>
      <c r="M25" s="120">
        <f>SUM(D20+D22+D24+D26+D28+D30+D32+H22+H28+H30+H32+L24+L26+L28+L30+L32)</f>
        <v>12</v>
      </c>
    </row>
    <row r="26" spans="1:25" ht="40.1" customHeight="1" x14ac:dyDescent="0.4">
      <c r="A26" s="110">
        <v>4</v>
      </c>
      <c r="B26" s="100" t="s">
        <v>153</v>
      </c>
      <c r="C26" s="6">
        <f>'Input Data '!H23/'Input Data '!H22</f>
        <v>1.1000000000000001</v>
      </c>
      <c r="D26" s="106" t="str">
        <f>IF(C26&gt;=1,"1","0")</f>
        <v>1</v>
      </c>
      <c r="E26" s="102">
        <v>11</v>
      </c>
      <c r="F26" s="100" t="s">
        <v>100</v>
      </c>
      <c r="G26" s="9">
        <f>(('Input Data '!H33)-('Input Data '!H29))/'Input Data '!H33</f>
        <v>0.69565217391304346</v>
      </c>
      <c r="H26" s="101" t="str">
        <f>IF(G26=0%,"1","0")</f>
        <v>0</v>
      </c>
      <c r="I26" s="102">
        <v>18</v>
      </c>
      <c r="J26" s="118" t="s">
        <v>148</v>
      </c>
      <c r="K26" s="6" t="str">
        <f>IF('Input Data '!H44=TRUE,"Yes","No")</f>
        <v>Yes</v>
      </c>
      <c r="L26" s="106" t="str">
        <f>IF(K26="Yes","1","0")</f>
        <v>1</v>
      </c>
      <c r="M26" s="120"/>
    </row>
    <row r="27" spans="1:25" ht="40.1" customHeight="1" x14ac:dyDescent="0.4">
      <c r="A27" s="110"/>
      <c r="B27" s="100"/>
      <c r="C27" s="1" t="s">
        <v>104</v>
      </c>
      <c r="D27" s="106"/>
      <c r="E27" s="102"/>
      <c r="F27" s="100"/>
      <c r="G27" s="1" t="s">
        <v>105</v>
      </c>
      <c r="H27" s="101"/>
      <c r="I27" s="102"/>
      <c r="J27" s="119"/>
      <c r="K27" s="1" t="s">
        <v>49</v>
      </c>
      <c r="L27" s="106"/>
      <c r="M27" s="120"/>
    </row>
    <row r="28" spans="1:25" ht="40.1" customHeight="1" x14ac:dyDescent="0.4">
      <c r="A28" s="110">
        <v>5</v>
      </c>
      <c r="B28" s="100" t="s">
        <v>98</v>
      </c>
      <c r="C28" s="2">
        <f>(('Input Data '!H14+'Input Data '!H19+'Input Data '!H24)/('Input Data '!H10+'Input Data '!H15+'Input Data '!H20))</f>
        <v>7.407407407407407E-2</v>
      </c>
      <c r="D28" s="106" t="str">
        <f>IF(C28&gt;=1%,"1","0")</f>
        <v>1</v>
      </c>
      <c r="E28" s="102">
        <v>12</v>
      </c>
      <c r="F28" s="100" t="s">
        <v>115</v>
      </c>
      <c r="G28" s="10">
        <f>('Input Data '!H37/'Input Data '!H34)*1000</f>
        <v>26.666666666666668</v>
      </c>
      <c r="H28" s="106" t="str">
        <f>IF(G28=0,"1","0")</f>
        <v>0</v>
      </c>
      <c r="I28" s="102">
        <v>19</v>
      </c>
      <c r="J28" s="118" t="s">
        <v>149</v>
      </c>
      <c r="K28" s="6" t="str">
        <f>IF('Input Data '!H46=TRUE,"Yes","No")</f>
        <v>Yes</v>
      </c>
      <c r="L28" s="106" t="str">
        <f>IF(K28="Yes","1","0")</f>
        <v>1</v>
      </c>
      <c r="M28" s="120"/>
    </row>
    <row r="29" spans="1:25" ht="40.1" customHeight="1" x14ac:dyDescent="0.4">
      <c r="A29" s="110"/>
      <c r="B29" s="100"/>
      <c r="C29" s="1" t="s">
        <v>105</v>
      </c>
      <c r="D29" s="106"/>
      <c r="E29" s="102"/>
      <c r="F29" s="100"/>
      <c r="G29" s="1" t="s">
        <v>113</v>
      </c>
      <c r="H29" s="106"/>
      <c r="I29" s="102"/>
      <c r="J29" s="119"/>
      <c r="K29" s="1" t="s">
        <v>49</v>
      </c>
      <c r="L29" s="106"/>
      <c r="M29" s="121" t="s">
        <v>124</v>
      </c>
    </row>
    <row r="30" spans="1:25" ht="40.1" customHeight="1" x14ac:dyDescent="0.4">
      <c r="A30" s="110">
        <v>6</v>
      </c>
      <c r="B30" s="100" t="s">
        <v>86</v>
      </c>
      <c r="C30" s="2">
        <f>(('Input Data '!H10+'Input Data '!H15+'Input Data '!H20)-('Input Data '!H11+'Input Data '!H16+'Input Data '!H21))/('Input Data '!H10+'Input Data '!H15+'Input Data '!H20)</f>
        <v>0.16203703703703703</v>
      </c>
      <c r="D30" s="111" t="str">
        <f>IF(C30&gt;=0%,"1","0")</f>
        <v>1</v>
      </c>
      <c r="E30" s="102">
        <v>13</v>
      </c>
      <c r="F30" s="100" t="s">
        <v>116</v>
      </c>
      <c r="G30" s="10">
        <f>('Input Data '!H38/'Input Data '!H35)*1000</f>
        <v>12</v>
      </c>
      <c r="H30" s="106" t="str">
        <f>IF(G30=0,"1","0")</f>
        <v>0</v>
      </c>
      <c r="I30" s="102">
        <v>20</v>
      </c>
      <c r="J30" s="100" t="s">
        <v>101</v>
      </c>
      <c r="K30" s="6" t="str">
        <f>IF('Input Data '!H48=TRUE,"Yes","No")</f>
        <v>Yes</v>
      </c>
      <c r="L30" s="106" t="str">
        <f>IF(K30="Yes","1","0")</f>
        <v>1</v>
      </c>
      <c r="M30" s="121"/>
    </row>
    <row r="31" spans="1:25" ht="40.1" customHeight="1" x14ac:dyDescent="0.4">
      <c r="A31" s="110"/>
      <c r="B31" s="100"/>
      <c r="C31" s="1" t="s">
        <v>113</v>
      </c>
      <c r="D31" s="112"/>
      <c r="E31" s="102"/>
      <c r="F31" s="100"/>
      <c r="G31" s="1" t="s">
        <v>113</v>
      </c>
      <c r="H31" s="106"/>
      <c r="I31" s="102"/>
      <c r="J31" s="100"/>
      <c r="K31" s="1" t="s">
        <v>49</v>
      </c>
      <c r="L31" s="106"/>
      <c r="M31" s="121"/>
    </row>
    <row r="32" spans="1:25" ht="40.1" customHeight="1" x14ac:dyDescent="0.4">
      <c r="A32" s="110">
        <v>7</v>
      </c>
      <c r="B32" s="100" t="s">
        <v>87</v>
      </c>
      <c r="C32" s="6" t="str">
        <f>IF('Input Data '!H25=TRUE,"Yes","No")</f>
        <v>Yes</v>
      </c>
      <c r="D32" s="111" t="str">
        <f>IF(C32="Yes","1","0")</f>
        <v>1</v>
      </c>
      <c r="E32" s="102">
        <v>14</v>
      </c>
      <c r="F32" s="100" t="s">
        <v>117</v>
      </c>
      <c r="G32" s="11">
        <f>('Input Data '!H39/'Input Data '!H36)*1000</f>
        <v>45</v>
      </c>
      <c r="H32" s="106" t="str">
        <f>IF(G32=0,"1","0")</f>
        <v>0</v>
      </c>
      <c r="I32" s="102">
        <v>21</v>
      </c>
      <c r="J32" s="118" t="s">
        <v>102</v>
      </c>
      <c r="K32" s="6" t="str">
        <f>IF('Input Data '!H50=TRUE,"Yes","No")</f>
        <v>Yes</v>
      </c>
      <c r="L32" s="106" t="str">
        <f>IF(K32="Yes","1","0")</f>
        <v>1</v>
      </c>
      <c r="M32" s="121"/>
    </row>
    <row r="33" spans="1:21" ht="40.1" customHeight="1" thickBot="1" x14ac:dyDescent="0.45">
      <c r="A33" s="133"/>
      <c r="B33" s="114"/>
      <c r="C33" s="7" t="s">
        <v>43</v>
      </c>
      <c r="D33" s="134"/>
      <c r="E33" s="115"/>
      <c r="F33" s="114"/>
      <c r="G33" s="7" t="s">
        <v>113</v>
      </c>
      <c r="H33" s="132"/>
      <c r="I33" s="115"/>
      <c r="J33" s="131"/>
      <c r="K33" s="7" t="s">
        <v>49</v>
      </c>
      <c r="L33" s="132"/>
      <c r="M33" s="122"/>
      <c r="U33" t="s">
        <v>107</v>
      </c>
    </row>
    <row r="34" spans="1:21" x14ac:dyDescent="0.4">
      <c r="D34" t="s">
        <v>106</v>
      </c>
    </row>
  </sheetData>
  <sheetProtection sheet="1" objects="1" scenarios="1"/>
  <mergeCells count="135">
    <mergeCell ref="M25:M28"/>
    <mergeCell ref="M29:M33"/>
    <mergeCell ref="M14:M18"/>
    <mergeCell ref="M10:M13"/>
    <mergeCell ref="A4:M4"/>
    <mergeCell ref="M5:M8"/>
    <mergeCell ref="A19:M19"/>
    <mergeCell ref="M20:M23"/>
    <mergeCell ref="I32:I33"/>
    <mergeCell ref="J32:J33"/>
    <mergeCell ref="L32:L33"/>
    <mergeCell ref="B30:B31"/>
    <mergeCell ref="F20:F21"/>
    <mergeCell ref="F30:F31"/>
    <mergeCell ref="J28:J29"/>
    <mergeCell ref="A32:A33"/>
    <mergeCell ref="B32:B33"/>
    <mergeCell ref="D32:D33"/>
    <mergeCell ref="E32:E33"/>
    <mergeCell ref="F32:F33"/>
    <mergeCell ref="H32:H33"/>
    <mergeCell ref="I17:L18"/>
    <mergeCell ref="J15:J16"/>
    <mergeCell ref="L15:L16"/>
    <mergeCell ref="I30:I31"/>
    <mergeCell ref="J30:J31"/>
    <mergeCell ref="L30:L31"/>
    <mergeCell ref="J20:J21"/>
    <mergeCell ref="L26:L27"/>
    <mergeCell ref="J22:J23"/>
    <mergeCell ref="L28:L29"/>
    <mergeCell ref="L24:L25"/>
    <mergeCell ref="J26:J27"/>
    <mergeCell ref="I22:I23"/>
    <mergeCell ref="J24:J25"/>
    <mergeCell ref="L22:L23"/>
    <mergeCell ref="I24:I25"/>
    <mergeCell ref="I28:I29"/>
    <mergeCell ref="A26:A27"/>
    <mergeCell ref="D26:D27"/>
    <mergeCell ref="E26:E27"/>
    <mergeCell ref="F26:F27"/>
    <mergeCell ref="H26:H27"/>
    <mergeCell ref="I26:I27"/>
    <mergeCell ref="A17:A18"/>
    <mergeCell ref="B17:B18"/>
    <mergeCell ref="D17:D18"/>
    <mergeCell ref="E17:E18"/>
    <mergeCell ref="F17:F18"/>
    <mergeCell ref="H17:H18"/>
    <mergeCell ref="A24:A25"/>
    <mergeCell ref="D24:D25"/>
    <mergeCell ref="E24:E25"/>
    <mergeCell ref="F24:F25"/>
    <mergeCell ref="H24:H25"/>
    <mergeCell ref="B26:B27"/>
    <mergeCell ref="D22:D23"/>
    <mergeCell ref="E22:E23"/>
    <mergeCell ref="F22:F23"/>
    <mergeCell ref="H22:H23"/>
    <mergeCell ref="A20:A21"/>
    <mergeCell ref="B20:B21"/>
    <mergeCell ref="A30:A31"/>
    <mergeCell ref="B28:B29"/>
    <mergeCell ref="D30:D31"/>
    <mergeCell ref="E30:E31"/>
    <mergeCell ref="H30:H31"/>
    <mergeCell ref="A28:A29"/>
    <mergeCell ref="D28:D29"/>
    <mergeCell ref="E28:E29"/>
    <mergeCell ref="F28:F29"/>
    <mergeCell ref="H28:H29"/>
    <mergeCell ref="B22:B23"/>
    <mergeCell ref="H20:H21"/>
    <mergeCell ref="B24:B25"/>
    <mergeCell ref="L20:L21"/>
    <mergeCell ref="L11:L12"/>
    <mergeCell ref="A13:A14"/>
    <mergeCell ref="B13:B14"/>
    <mergeCell ref="D13:D14"/>
    <mergeCell ref="E13:E14"/>
    <mergeCell ref="F13:F14"/>
    <mergeCell ref="H13:H14"/>
    <mergeCell ref="I13:I14"/>
    <mergeCell ref="J13:J14"/>
    <mergeCell ref="L13:L14"/>
    <mergeCell ref="A22:A23"/>
    <mergeCell ref="A15:A16"/>
    <mergeCell ref="B15:B16"/>
    <mergeCell ref="D15:D16"/>
    <mergeCell ref="E15:E16"/>
    <mergeCell ref="F15:F16"/>
    <mergeCell ref="H15:H16"/>
    <mergeCell ref="I15:I16"/>
    <mergeCell ref="A11:A12"/>
    <mergeCell ref="B11:B12"/>
    <mergeCell ref="D11:D12"/>
    <mergeCell ref="E11:E12"/>
    <mergeCell ref="F11:F12"/>
    <mergeCell ref="H11:H12"/>
    <mergeCell ref="I11:I12"/>
    <mergeCell ref="J11:J12"/>
    <mergeCell ref="I20:I21"/>
    <mergeCell ref="D20:D21"/>
    <mergeCell ref="E20:E21"/>
    <mergeCell ref="I7:I8"/>
    <mergeCell ref="J7:J8"/>
    <mergeCell ref="L7:L8"/>
    <mergeCell ref="A9:A10"/>
    <mergeCell ref="B9:B10"/>
    <mergeCell ref="D9:D10"/>
    <mergeCell ref="E9:E10"/>
    <mergeCell ref="F9:F10"/>
    <mergeCell ref="H9:H10"/>
    <mergeCell ref="I9:I10"/>
    <mergeCell ref="A7:A8"/>
    <mergeCell ref="B7:B8"/>
    <mergeCell ref="D7:D8"/>
    <mergeCell ref="E7:E8"/>
    <mergeCell ref="F7:F8"/>
    <mergeCell ref="H7:H8"/>
    <mergeCell ref="J9:J10"/>
    <mergeCell ref="L9:L10"/>
    <mergeCell ref="A1:M1"/>
    <mergeCell ref="A3:M3"/>
    <mergeCell ref="A2:M2"/>
    <mergeCell ref="A5:A6"/>
    <mergeCell ref="B5:B6"/>
    <mergeCell ref="D5:D6"/>
    <mergeCell ref="E5:E6"/>
    <mergeCell ref="F5:F6"/>
    <mergeCell ref="H5:H6"/>
    <mergeCell ref="I5:I6"/>
    <mergeCell ref="J5:J6"/>
    <mergeCell ref="L5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IIGI Monitoring</vt:lpstr>
      <vt:lpstr>Input Data </vt:lpstr>
      <vt:lpstr>Indicators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Noelene Marisa Yesudas</dc:creator>
  <cp:lastModifiedBy>Sonali Anusree Patro</cp:lastModifiedBy>
  <dcterms:created xsi:type="dcterms:W3CDTF">2019-07-19T04:44:28Z</dcterms:created>
  <dcterms:modified xsi:type="dcterms:W3CDTF">2019-07-29T11:16:42Z</dcterms:modified>
</cp:coreProperties>
</file>